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inc.ind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<sst xmlns="http://schemas.openxmlformats.org/spreadsheetml/2006/main" count="445" uniqueCount="279">
  <si>
    <t>Total</t>
  </si>
  <si>
    <t>La cerere</t>
  </si>
  <si>
    <t>Avort incomplet</t>
  </si>
  <si>
    <t>Avort provocat</t>
  </si>
  <si>
    <t>Cazuri noi</t>
  </si>
  <si>
    <t>Ramasi in evidenta</t>
  </si>
  <si>
    <t>Aflati</t>
  </si>
  <si>
    <t>Intrati</t>
  </si>
  <si>
    <t>Confirmati de spec.</t>
  </si>
  <si>
    <t>Iesiti</t>
  </si>
  <si>
    <t>Decedati</t>
  </si>
  <si>
    <t>Indici de prevalenta</t>
  </si>
  <si>
    <t>Pediatrie</t>
  </si>
  <si>
    <t>Nou nascuti</t>
  </si>
  <si>
    <t>Obstetrica</t>
  </si>
  <si>
    <t>Ginecologie</t>
  </si>
  <si>
    <t>Chirurgie</t>
  </si>
  <si>
    <t>A.T.I.</t>
  </si>
  <si>
    <t>Dializa</t>
  </si>
  <si>
    <t>Alte sectii</t>
  </si>
  <si>
    <t>TOTAL GENERAL</t>
  </si>
  <si>
    <t>Total munip.orase</t>
  </si>
  <si>
    <t>0-2 ani</t>
  </si>
  <si>
    <t>3-4 ani</t>
  </si>
  <si>
    <t>5-14 ani</t>
  </si>
  <si>
    <t>15 ani +</t>
  </si>
  <si>
    <t>d.c: gravide</t>
  </si>
  <si>
    <t>Mediul</t>
  </si>
  <si>
    <t>TRIMESTRU/AN:</t>
  </si>
  <si>
    <t>JUDET:</t>
  </si>
  <si>
    <t>Nou</t>
  </si>
  <si>
    <t>depistate</t>
  </si>
  <si>
    <t>din care:</t>
  </si>
  <si>
    <t>cu risc</t>
  </si>
  <si>
    <t>Nou depistate dupa luna sarcinii</t>
  </si>
  <si>
    <t xml:space="preserve"> I-III</t>
  </si>
  <si>
    <t xml:space="preserve"> IV-V</t>
  </si>
  <si>
    <t xml:space="preserve"> VI-IX</t>
  </si>
  <si>
    <t>Venite din</t>
  </si>
  <si>
    <t>alte terit.</t>
  </si>
  <si>
    <t>Scoase din</t>
  </si>
  <si>
    <t>evidenta</t>
  </si>
  <si>
    <t>Ramase in</t>
  </si>
  <si>
    <t>dupa grupa de varsta a gravidei:</t>
  </si>
  <si>
    <t>Sub 15 ani</t>
  </si>
  <si>
    <t xml:space="preserve"> 15-19 ani</t>
  </si>
  <si>
    <t xml:space="preserve"> 20-24 ani</t>
  </si>
  <si>
    <t xml:space="preserve"> 25-29 ani</t>
  </si>
  <si>
    <t xml:space="preserve"> 30-34 ani</t>
  </si>
  <si>
    <t xml:space="preserve"> 35-39 ani</t>
  </si>
  <si>
    <t xml:space="preserve"> 40-44 ani</t>
  </si>
  <si>
    <t xml:space="preserve"> 45-49 ani</t>
  </si>
  <si>
    <t>Rural</t>
  </si>
  <si>
    <t>Grupe de varsta</t>
  </si>
  <si>
    <t>stad curabile</t>
  </si>
  <si>
    <t>Piele</t>
  </si>
  <si>
    <t>San (la femei)</t>
  </si>
  <si>
    <t>Prostata</t>
  </si>
  <si>
    <t>Col uterin</t>
  </si>
  <si>
    <t>Stomac</t>
  </si>
  <si>
    <t>Ramasi</t>
  </si>
  <si>
    <t>in</t>
  </si>
  <si>
    <t>localizari</t>
  </si>
  <si>
    <t>Bolnavi nou depistati</t>
  </si>
  <si>
    <t>Bronho-pulmonar</t>
  </si>
  <si>
    <t>Insulino</t>
  </si>
  <si>
    <t>dependenti</t>
  </si>
  <si>
    <t>Non-insulino</t>
  </si>
  <si>
    <t>Alte</t>
  </si>
  <si>
    <t>forme</t>
  </si>
  <si>
    <t>Adulti</t>
  </si>
  <si>
    <t>Juvenil</t>
  </si>
  <si>
    <t>Pe forme clinice</t>
  </si>
  <si>
    <t>Pe grupe de varsta</t>
  </si>
  <si>
    <t>Specificare</t>
  </si>
  <si>
    <t>Cauza</t>
  </si>
  <si>
    <t xml:space="preserve"> 0-14</t>
  </si>
  <si>
    <t>ani</t>
  </si>
  <si>
    <t xml:space="preserve"> 15-64</t>
  </si>
  <si>
    <t xml:space="preserve"> 65 ani</t>
  </si>
  <si>
    <t>si peste</t>
  </si>
  <si>
    <t>Psihoze</t>
  </si>
  <si>
    <t>alcoolice</t>
  </si>
  <si>
    <t>din care :Bolnavi psihici periculosi</t>
  </si>
  <si>
    <t>Cazuri</t>
  </si>
  <si>
    <t>noi</t>
  </si>
  <si>
    <t xml:space="preserve"> 0-14 ani</t>
  </si>
  <si>
    <t xml:space="preserve"> 15-17 ani</t>
  </si>
  <si>
    <t xml:space="preserve"> 18-64 ani</t>
  </si>
  <si>
    <t xml:space="preserve"> 65 ani +</t>
  </si>
  <si>
    <t>In tratament</t>
  </si>
  <si>
    <t>Ambulator</t>
  </si>
  <si>
    <t>Spitalizat</t>
  </si>
  <si>
    <t>Dependenti de droguri</t>
  </si>
  <si>
    <t>ilegale</t>
  </si>
  <si>
    <t xml:space="preserve"> 0-3 ani</t>
  </si>
  <si>
    <t>din care</t>
  </si>
  <si>
    <t>sub un an</t>
  </si>
  <si>
    <t>La 3 luni</t>
  </si>
  <si>
    <t>La 6 luni</t>
  </si>
  <si>
    <t>Bolnavi noi</t>
  </si>
  <si>
    <t>din care: Decedati</t>
  </si>
  <si>
    <t>Copii alimentati la san</t>
  </si>
  <si>
    <t>Gusa</t>
  </si>
  <si>
    <t>Diabet</t>
  </si>
  <si>
    <t>Malnutritie</t>
  </si>
  <si>
    <t>Rahitism</t>
  </si>
  <si>
    <t>Anemii</t>
  </si>
  <si>
    <t>zaharat</t>
  </si>
  <si>
    <t>prot-calorica</t>
  </si>
  <si>
    <t>evolutiv</t>
  </si>
  <si>
    <t>Tulburari</t>
  </si>
  <si>
    <t>mintale</t>
  </si>
  <si>
    <t>Epilepsie</t>
  </si>
  <si>
    <t>Reumatism</t>
  </si>
  <si>
    <t>artic. Acut</t>
  </si>
  <si>
    <t>Cardiopatii</t>
  </si>
  <si>
    <t>reumat. Cron</t>
  </si>
  <si>
    <t>Boli</t>
  </si>
  <si>
    <t>hipertensive</t>
  </si>
  <si>
    <t>Cardiopatie</t>
  </si>
  <si>
    <t>ischemica</t>
  </si>
  <si>
    <t>Cord pulm</t>
  </si>
  <si>
    <t>cronic</t>
  </si>
  <si>
    <t>Boli cerebro-</t>
  </si>
  <si>
    <t>vasculare</t>
  </si>
  <si>
    <t>cronice</t>
  </si>
  <si>
    <t>Boli pulm cronice</t>
  </si>
  <si>
    <t>obstructive</t>
  </si>
  <si>
    <t>Boala</t>
  </si>
  <si>
    <t>ulceroasa</t>
  </si>
  <si>
    <t>Nefritopat</t>
  </si>
  <si>
    <t>Calculoza</t>
  </si>
  <si>
    <t>urinara</t>
  </si>
  <si>
    <t>Malform congenit</t>
  </si>
  <si>
    <t>Ap circ</t>
  </si>
  <si>
    <t>Numar salariati</t>
  </si>
  <si>
    <t>cazuri ITM</t>
  </si>
  <si>
    <t>zile  ITM</t>
  </si>
  <si>
    <t>Boli infect.</t>
  </si>
  <si>
    <t>si parazitare</t>
  </si>
  <si>
    <t>Boli aparat</t>
  </si>
  <si>
    <t>circulator</t>
  </si>
  <si>
    <t>respirator</t>
  </si>
  <si>
    <t>digestiv</t>
  </si>
  <si>
    <t>uro-genit</t>
  </si>
  <si>
    <t>profesionale</t>
  </si>
  <si>
    <t>osteo-articular</t>
  </si>
  <si>
    <t>Traumatisme,otraviri</t>
  </si>
  <si>
    <t>Total din care:</t>
  </si>
  <si>
    <t>de munca</t>
  </si>
  <si>
    <t xml:space="preserve"> 1-4 ani</t>
  </si>
  <si>
    <t xml:space="preserve"> sub 1 an</t>
  </si>
  <si>
    <t>prin efecte</t>
  </si>
  <si>
    <t>adverse ale</t>
  </si>
  <si>
    <t>agentilor terapeut</t>
  </si>
  <si>
    <t>Septicemie</t>
  </si>
  <si>
    <t>Respiratorii</t>
  </si>
  <si>
    <t>Pneumon</t>
  </si>
  <si>
    <t>bronhopneumon</t>
  </si>
  <si>
    <t>Digestive</t>
  </si>
  <si>
    <t>Urinare</t>
  </si>
  <si>
    <t>Organe</t>
  </si>
  <si>
    <t>genitale</t>
  </si>
  <si>
    <t>femei</t>
  </si>
  <si>
    <t>Cutanate</t>
  </si>
  <si>
    <t>Dupa</t>
  </si>
  <si>
    <t>injectii</t>
  </si>
  <si>
    <t>punctii</t>
  </si>
  <si>
    <t>Plaga</t>
  </si>
  <si>
    <t>chirurgicala</t>
  </si>
  <si>
    <t>V</t>
  </si>
  <si>
    <t>R</t>
  </si>
  <si>
    <t xml:space="preserve"> 3 doze</t>
  </si>
  <si>
    <t xml:space="preserve"> 4 doze</t>
  </si>
  <si>
    <t xml:space="preserve"> 5 doze</t>
  </si>
  <si>
    <t>D1</t>
  </si>
  <si>
    <t>D2</t>
  </si>
  <si>
    <t>Antihepatita B</t>
  </si>
  <si>
    <t>Antipoliomielitice</t>
  </si>
  <si>
    <t>V. POT</t>
  </si>
  <si>
    <t>V. PI</t>
  </si>
  <si>
    <t>Diftero-tetano-pertusis</t>
  </si>
  <si>
    <t xml:space="preserve"> Antirujeolice</t>
  </si>
  <si>
    <t xml:space="preserve">                  ROR</t>
  </si>
  <si>
    <t>Antiru-</t>
  </si>
  <si>
    <t>beolice</t>
  </si>
  <si>
    <t xml:space="preserve">  Difterotetanice</t>
  </si>
  <si>
    <t xml:space="preserve">  Antitetanice</t>
  </si>
  <si>
    <t>Antigripale</t>
  </si>
  <si>
    <t xml:space="preserve">   Antitifoidice</t>
  </si>
  <si>
    <t>Antidizen-</t>
  </si>
  <si>
    <t>terice</t>
  </si>
  <si>
    <t>Antiama-</t>
  </si>
  <si>
    <t>rilice</t>
  </si>
  <si>
    <t xml:space="preserve">  0-1 ani</t>
  </si>
  <si>
    <t xml:space="preserve">  1-2 ani</t>
  </si>
  <si>
    <t xml:space="preserve">  3-6 ani</t>
  </si>
  <si>
    <t>TOTAL</t>
  </si>
  <si>
    <t>Protejate</t>
  </si>
  <si>
    <t>Numar persoane testate</t>
  </si>
  <si>
    <t>Tuberculoza</t>
  </si>
  <si>
    <t>Tulb mintale cu</t>
  </si>
  <si>
    <t>durata de spitalz</t>
  </si>
  <si>
    <t xml:space="preserve">  &gt; 365 zile</t>
  </si>
  <si>
    <t>Din total: pe boli,grupe sau clase de boli</t>
  </si>
  <si>
    <t>Infectioase</t>
  </si>
  <si>
    <t>Tumori</t>
  </si>
  <si>
    <t>maligne</t>
  </si>
  <si>
    <t>Aparat</t>
  </si>
  <si>
    <t>Infarct acut</t>
  </si>
  <si>
    <t>miocardic</t>
  </si>
  <si>
    <t>Alte ischem</t>
  </si>
  <si>
    <t>miocard</t>
  </si>
  <si>
    <t>Cerebro-</t>
  </si>
  <si>
    <t>uro-genital</t>
  </si>
  <si>
    <t>Sistem</t>
  </si>
  <si>
    <t>osteo-</t>
  </si>
  <si>
    <t>articular</t>
  </si>
  <si>
    <t>Traumatisme,</t>
  </si>
  <si>
    <t>otraviri</t>
  </si>
  <si>
    <t>Cu consum ilicit</t>
  </si>
  <si>
    <t>de droguri</t>
  </si>
  <si>
    <t>Prima</t>
  </si>
  <si>
    <t>spitalizare</t>
  </si>
  <si>
    <t xml:space="preserve">      Nascuti vii</t>
  </si>
  <si>
    <t>Cu malform</t>
  </si>
  <si>
    <t>congenitale</t>
  </si>
  <si>
    <t>Down</t>
  </si>
  <si>
    <t>Decedati (din total iesiti din spital)</t>
  </si>
  <si>
    <t>Apendi-</t>
  </si>
  <si>
    <t>cita</t>
  </si>
  <si>
    <t>Hernie</t>
  </si>
  <si>
    <t>Colecis-</t>
  </si>
  <si>
    <t>tita</t>
  </si>
  <si>
    <t>Litiaza</t>
  </si>
  <si>
    <t>( in cabinetul de cardiologie sau pediatrie)</t>
  </si>
  <si>
    <t>Bolnavi noi 0-14 ani</t>
  </si>
  <si>
    <t>din care: cu</t>
  </si>
  <si>
    <t>leziuni cardiace</t>
  </si>
  <si>
    <t>Ramasi in</t>
  </si>
  <si>
    <t>Nou depistate</t>
  </si>
  <si>
    <t>Total in evidenta</t>
  </si>
  <si>
    <t>BCG</t>
  </si>
  <si>
    <t>Difterie</t>
  </si>
  <si>
    <t>Tetanos</t>
  </si>
  <si>
    <t>Rujeola</t>
  </si>
  <si>
    <t>Hepatita B</t>
  </si>
  <si>
    <t xml:space="preserve"> 50 ani +</t>
  </si>
  <si>
    <t>Zile, din care:</t>
  </si>
  <si>
    <t>Ciroza si alte</t>
  </si>
  <si>
    <t>hepatite cronice</t>
  </si>
  <si>
    <t>Urban</t>
  </si>
  <si>
    <t>Total Rural</t>
  </si>
  <si>
    <t>&lt; 10 mm</t>
  </si>
  <si>
    <t>10- 14 mm</t>
  </si>
  <si>
    <t>&gt;= 15 mm</t>
  </si>
  <si>
    <t xml:space="preserve">  7-14 ani</t>
  </si>
  <si>
    <t>populatia</t>
  </si>
  <si>
    <t>CAP.I DEMOGRAFIE</t>
  </si>
  <si>
    <t>3.GRAVIDE NOU DEPISTATE DUPA GRUPA DE VARSTA</t>
  </si>
  <si>
    <t>CAP.II MORBIDITATE</t>
  </si>
  <si>
    <t>2.EVIDENTA GRAVIDELOR</t>
  </si>
  <si>
    <t>2.EVIDENTA BOLNAVILOR DE CANCER (in dispensarul de oncologie)</t>
  </si>
  <si>
    <t>3.EVIDENTA DIABETULUI ZAHARAT (in dispensarul de nutritie si diabet)</t>
  </si>
  <si>
    <t>4.EVIDENTA BOLNAVILOR PSIHICI (in cabinetul de psihiatrie,LSM)</t>
  </si>
  <si>
    <t>5.EVIDENTA COPIILOR (sub 3 ani) CU MALNUTRITIE PROTEINO-CALORICA (in cabinetul medicului de familie)</t>
  </si>
  <si>
    <t>6.EVIDENTA REUMATISMULUI ARTICULAR ACUT</t>
  </si>
  <si>
    <t>7.ALTE BOLI (in cabinetul medicul medicului de familie)</t>
  </si>
  <si>
    <t>9.BOLNAVI IESITI DIN SPITAL</t>
  </si>
  <si>
    <t>8.INCAPACITATEA TEMPORARA DE MUNCA (dispensarul de intreprindere)</t>
  </si>
  <si>
    <t>10.INFECTII INTERIOARE IN SPITAL</t>
  </si>
  <si>
    <t>CAP.III.ASPECTE IGIENICO-SANITARE</t>
  </si>
  <si>
    <t>6.VACCINARI, RAPELURI</t>
  </si>
  <si>
    <t>4.INTRERUPEREA CURSULUI SARCINII(IN SPITAL)</t>
  </si>
  <si>
    <t>7.TESTAREA IMUNITATII</t>
  </si>
  <si>
    <t>NUME MEDIC</t>
  </si>
  <si>
    <t>LOCALITATE</t>
  </si>
  <si>
    <t>UNITATE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</si>
</sst>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"/>
    <numFmt numFmtId="175" formatCode="0.00_)"/>
    <numFmt numFmtId="176" formatCode="0.0"/>
  </numFmts>
  <fonts count="12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(WE)"/>
      <family val="1"/>
    </font>
    <font>
      <sz val="10"/>
      <color indexed="10"/>
      <name val="Times New (WE)"/>
      <family val="1"/>
    </font>
    <font>
      <sz val="12"/>
      <color indexed="10"/>
      <name val="Times New (WE)"/>
      <family val="1"/>
    </font>
    <font>
      <b/>
      <i/>
      <sz val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75" fontId="4" fillId="0" borderId="0" xfId="0" applyNumberFormat="1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1" fontId="3" fillId="2" borderId="7" xfId="0" applyNumberFormat="1" applyFont="1" applyFill="1" applyBorder="1" applyAlignment="1" applyProtection="1">
      <alignment/>
      <protection hidden="1"/>
    </xf>
    <xf numFmtId="1" fontId="3" fillId="2" borderId="8" xfId="0" applyNumberFormat="1" applyFont="1" applyFill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" fontId="3" fillId="2" borderId="11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" fontId="1" fillId="0" borderId="0" xfId="0" applyNumberFormat="1" applyFont="1" applyBorder="1" applyAlignment="1" applyProtection="1">
      <alignment/>
      <protection hidden="1"/>
    </xf>
    <xf numFmtId="1" fontId="1" fillId="3" borderId="0" xfId="0" applyNumberFormat="1" applyFont="1" applyFill="1" applyBorder="1" applyAlignment="1" applyProtection="1">
      <alignment/>
      <protection hidden="1"/>
    </xf>
    <xf numFmtId="175" fontId="6" fillId="0" borderId="0" xfId="0" applyNumberFormat="1" applyFont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3" fillId="0" borderId="9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1" fontId="1" fillId="0" borderId="2" xfId="0" applyNumberFormat="1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1" fontId="1" fillId="0" borderId="13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" xfId="0" applyFont="1" applyFill="1" applyBorder="1" applyAlignment="1" applyProtection="1">
      <alignment/>
      <protection hidden="1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/>
      <protection hidden="1"/>
    </xf>
    <xf numFmtId="1" fontId="1" fillId="0" borderId="13" xfId="0" applyNumberFormat="1" applyFont="1" applyFill="1" applyBorder="1" applyAlignment="1" applyProtection="1">
      <alignment horizontal="center"/>
      <protection hidden="1"/>
    </xf>
    <xf numFmtId="1" fontId="1" fillId="0" borderId="22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23" xfId="0" applyNumberFormat="1" applyFont="1" applyFill="1" applyBorder="1" applyAlignment="1" applyProtection="1">
      <alignment horizontal="center"/>
      <protection hidden="1"/>
    </xf>
    <xf numFmtId="1" fontId="1" fillId="0" borderId="24" xfId="0" applyNumberFormat="1" applyFont="1" applyFill="1" applyBorder="1" applyAlignment="1" applyProtection="1">
      <alignment horizontal="center"/>
      <protection hidden="1"/>
    </xf>
    <xf numFmtId="1" fontId="1" fillId="0" borderId="25" xfId="0" applyNumberFormat="1" applyFont="1" applyFill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/>
      <protection hidden="1"/>
    </xf>
    <xf numFmtId="1" fontId="1" fillId="0" borderId="15" xfId="0" applyNumberFormat="1" applyFont="1" applyBorder="1" applyAlignment="1" applyProtection="1">
      <alignment horizontal="center"/>
      <protection hidden="1"/>
    </xf>
    <xf numFmtId="1" fontId="1" fillId="0" borderId="16" xfId="0" applyNumberFormat="1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175" fontId="5" fillId="0" borderId="0" xfId="0" applyNumberFormat="1" applyFont="1" applyAlignment="1" applyProtection="1">
      <alignment/>
      <protection hidden="1"/>
    </xf>
    <xf numFmtId="1" fontId="1" fillId="3" borderId="15" xfId="0" applyNumberFormat="1" applyFont="1" applyFill="1" applyBorder="1" applyAlignment="1" applyProtection="1">
      <alignment horizontal="center"/>
      <protection hidden="1"/>
    </xf>
    <xf numFmtId="1" fontId="1" fillId="3" borderId="7" xfId="0" applyNumberFormat="1" applyFont="1" applyFill="1" applyBorder="1" applyAlignment="1" applyProtection="1">
      <alignment horizontal="center"/>
      <protection hidden="1"/>
    </xf>
    <xf numFmtId="1" fontId="1" fillId="0" borderId="18" xfId="0" applyNumberFormat="1" applyFont="1" applyBorder="1" applyAlignment="1" applyProtection="1">
      <alignment horizontal="center"/>
      <protection hidden="1"/>
    </xf>
    <xf numFmtId="1" fontId="1" fillId="0" borderId="19" xfId="0" applyNumberFormat="1" applyFont="1" applyBorder="1" applyAlignment="1" applyProtection="1">
      <alignment horizontal="center"/>
      <protection hidden="1"/>
    </xf>
    <xf numFmtId="1" fontId="1" fillId="0" borderId="6" xfId="0" applyNumberFormat="1" applyFont="1" applyBorder="1" applyAlignment="1" applyProtection="1">
      <alignment horizontal="center"/>
      <protection hidden="1"/>
    </xf>
    <xf numFmtId="174" fontId="1" fillId="0" borderId="11" xfId="0" applyNumberFormat="1" applyFont="1" applyBorder="1" applyAlignment="1" applyProtection="1">
      <alignment/>
      <protection hidden="1"/>
    </xf>
    <xf numFmtId="174" fontId="1" fillId="0" borderId="0" xfId="0" applyNumberFormat="1" applyFont="1" applyBorder="1" applyAlignment="1" applyProtection="1">
      <alignment/>
      <protection hidden="1"/>
    </xf>
    <xf numFmtId="174" fontId="1" fillId="0" borderId="2" xfId="0" applyNumberFormat="1" applyFont="1" applyBorder="1" applyAlignment="1" applyProtection="1">
      <alignment horizontal="center"/>
      <protection hidden="1"/>
    </xf>
    <xf numFmtId="1" fontId="1" fillId="0" borderId="21" xfId="0" applyNumberFormat="1" applyFont="1" applyBorder="1" applyAlignment="1" applyProtection="1">
      <alignment/>
      <protection hidden="1"/>
    </xf>
    <xf numFmtId="1" fontId="1" fillId="0" borderId="5" xfId="0" applyNumberFormat="1" applyFont="1" applyBorder="1" applyAlignment="1" applyProtection="1">
      <alignment/>
      <protection hidden="1"/>
    </xf>
    <xf numFmtId="1" fontId="1" fillId="0" borderId="6" xfId="0" applyNumberFormat="1" applyFont="1" applyBorder="1" applyAlignment="1" applyProtection="1">
      <alignment/>
      <protection hidden="1"/>
    </xf>
    <xf numFmtId="1" fontId="1" fillId="0" borderId="7" xfId="0" applyNumberFormat="1" applyFont="1" applyBorder="1" applyAlignment="1" applyProtection="1">
      <alignment horizontal="center"/>
      <protection hidden="1"/>
    </xf>
    <xf numFmtId="1" fontId="1" fillId="0" borderId="8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174" fontId="1" fillId="0" borderId="15" xfId="0" applyNumberFormat="1" applyFont="1" applyBorder="1" applyAlignment="1" applyProtection="1">
      <alignment horizontal="center"/>
      <protection hidden="1"/>
    </xf>
    <xf numFmtId="174" fontId="1" fillId="0" borderId="13" xfId="0" applyNumberFormat="1" applyFont="1" applyBorder="1" applyAlignment="1" applyProtection="1">
      <alignment horizontal="center"/>
      <protection hidden="1"/>
    </xf>
    <xf numFmtId="174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74" fontId="1" fillId="0" borderId="13" xfId="0" applyNumberFormat="1" applyFont="1" applyBorder="1" applyAlignment="1" applyProtection="1">
      <alignment/>
      <protection hidden="1"/>
    </xf>
    <xf numFmtId="174" fontId="1" fillId="0" borderId="6" xfId="0" applyNumberFormat="1" applyFont="1" applyBorder="1" applyAlignment="1" applyProtection="1">
      <alignment horizontal="center"/>
      <protection hidden="1"/>
    </xf>
    <xf numFmtId="174" fontId="1" fillId="0" borderId="6" xfId="0" applyNumberFormat="1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1" fontId="1" fillId="0" borderId="27" xfId="0" applyNumberFormat="1" applyFont="1" applyBorder="1" applyAlignment="1" applyProtection="1">
      <alignment/>
      <protection hidden="1"/>
    </xf>
    <xf numFmtId="1" fontId="1" fillId="0" borderId="28" xfId="0" applyNumberFormat="1" applyFont="1" applyBorder="1" applyAlignment="1" applyProtection="1">
      <alignment/>
      <protection hidden="1"/>
    </xf>
    <xf numFmtId="1" fontId="1" fillId="0" borderId="29" xfId="0" applyNumberFormat="1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1" fontId="1" fillId="0" borderId="20" xfId="0" applyNumberFormat="1" applyFont="1" applyFill="1" applyBorder="1" applyAlignment="1" applyProtection="1">
      <alignment/>
      <protection hidden="1"/>
    </xf>
    <xf numFmtId="1" fontId="1" fillId="0" borderId="30" xfId="0" applyNumberFormat="1" applyFont="1" applyBorder="1" applyAlignment="1" applyProtection="1">
      <alignment/>
      <protection hidden="1"/>
    </xf>
    <xf numFmtId="1" fontId="1" fillId="0" borderId="20" xfId="0" applyNumberFormat="1" applyFont="1" applyBorder="1" applyAlignment="1" applyProtection="1">
      <alignment/>
      <protection hidden="1"/>
    </xf>
    <xf numFmtId="1" fontId="1" fillId="0" borderId="24" xfId="0" applyNumberFormat="1" applyFont="1" applyBorder="1" applyAlignment="1" applyProtection="1">
      <alignment/>
      <protection hidden="1"/>
    </xf>
    <xf numFmtId="1" fontId="1" fillId="0" borderId="31" xfId="0" applyNumberFormat="1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3" fillId="2" borderId="8" xfId="0" applyFont="1" applyFill="1" applyBorder="1" applyAlignment="1" applyProtection="1">
      <alignment/>
      <protection hidden="1"/>
    </xf>
    <xf numFmtId="0" fontId="1" fillId="0" borderId="17" xfId="0" applyFont="1" applyBorder="1" applyAlignment="1" applyProtection="1" quotePrefix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 horizontal="center"/>
      <protection hidden="1"/>
    </xf>
    <xf numFmtId="17" fontId="1" fillId="0" borderId="7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174" fontId="1" fillId="0" borderId="34" xfId="0" applyNumberFormat="1" applyFont="1" applyBorder="1" applyAlignment="1" applyProtection="1">
      <alignment horizontal="center"/>
      <protection hidden="1"/>
    </xf>
    <xf numFmtId="174" fontId="1" fillId="0" borderId="21" xfId="0" applyNumberFormat="1" applyFont="1" applyBorder="1" applyAlignment="1" applyProtection="1">
      <alignment horizontal="center"/>
      <protection hidden="1"/>
    </xf>
    <xf numFmtId="174" fontId="1" fillId="0" borderId="21" xfId="0" applyNumberFormat="1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" fillId="2" borderId="0" xfId="0" applyNumberFormat="1" applyFont="1" applyFill="1" applyBorder="1" applyAlignment="1" applyProtection="1">
      <alignment/>
      <protection hidden="1"/>
    </xf>
    <xf numFmtId="1" fontId="10" fillId="2" borderId="0" xfId="0" applyNumberFormat="1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1" fontId="1" fillId="0" borderId="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1" fontId="1" fillId="0" borderId="8" xfId="0" applyNumberFormat="1" applyFont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/>
      <protection/>
    </xf>
    <xf numFmtId="1" fontId="1" fillId="0" borderId="35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1" fontId="3" fillId="0" borderId="7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74" fontId="1" fillId="0" borderId="11" xfId="0" applyNumberFormat="1" applyFont="1" applyBorder="1" applyAlignment="1" applyProtection="1">
      <alignment/>
      <protection/>
    </xf>
    <xf numFmtId="174" fontId="1" fillId="0" borderId="35" xfId="0" applyNumberFormat="1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1" fontId="1" fillId="0" borderId="14" xfId="0" applyNumberFormat="1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" fontId="3" fillId="2" borderId="7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1" fontId="3" fillId="2" borderId="8" xfId="0" applyNumberFormat="1" applyFont="1" applyFill="1" applyBorder="1" applyAlignment="1" applyProtection="1">
      <alignment/>
      <protection/>
    </xf>
    <xf numFmtId="1" fontId="3" fillId="2" borderId="11" xfId="0" applyNumberFormat="1" applyFont="1" applyFill="1" applyBorder="1" applyAlignment="1" applyProtection="1">
      <alignment/>
      <protection/>
    </xf>
    <xf numFmtId="0" fontId="3" fillId="2" borderId="11" xfId="0" applyFont="1" applyFill="1" applyBorder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1" fillId="0" borderId="37" xfId="0" applyNumberFormat="1" applyFont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1" fontId="1" fillId="0" borderId="40" xfId="0" applyNumberFormat="1" applyFont="1" applyBorder="1" applyAlignment="1" applyProtection="1">
      <alignment horizontal="center"/>
      <protection hidden="1"/>
    </xf>
    <xf numFmtId="1" fontId="1" fillId="0" borderId="41" xfId="0" applyNumberFormat="1" applyFont="1" applyBorder="1" applyAlignment="1" applyProtection="1">
      <alignment horizontal="center"/>
      <protection hidden="1"/>
    </xf>
    <xf numFmtId="1" fontId="1" fillId="0" borderId="27" xfId="0" applyNumberFormat="1" applyFont="1" applyBorder="1" applyAlignment="1" applyProtection="1">
      <alignment horizontal="center"/>
      <protection hidden="1"/>
    </xf>
    <xf numFmtId="1" fontId="1" fillId="0" borderId="28" xfId="0" applyNumberFormat="1" applyFont="1" applyBorder="1" applyAlignment="1" applyProtection="1">
      <alignment horizontal="center"/>
      <protection hidden="1"/>
    </xf>
    <xf numFmtId="1" fontId="1" fillId="0" borderId="29" xfId="0" applyNumberFormat="1" applyFont="1" applyBorder="1" applyAlignment="1" applyProtection="1">
      <alignment horizontal="center"/>
      <protection hidden="1"/>
    </xf>
    <xf numFmtId="1" fontId="1" fillId="0" borderId="23" xfId="0" applyNumberFormat="1" applyFont="1" applyBorder="1" applyAlignment="1" applyProtection="1">
      <alignment horizontal="center"/>
      <protection hidden="1"/>
    </xf>
    <xf numFmtId="1" fontId="1" fillId="0" borderId="24" xfId="0" applyNumberFormat="1" applyFont="1" applyBorder="1" applyAlignment="1" applyProtection="1">
      <alignment horizontal="center"/>
      <protection hidden="1"/>
    </xf>
    <xf numFmtId="1" fontId="1" fillId="0" borderId="31" xfId="0" applyNumberFormat="1" applyFont="1" applyBorder="1" applyAlignment="1" applyProtection="1">
      <alignment horizontal="center"/>
      <protection hidden="1"/>
    </xf>
    <xf numFmtId="174" fontId="1" fillId="0" borderId="40" xfId="0" applyNumberFormat="1" applyFont="1" applyBorder="1" applyAlignment="1" applyProtection="1">
      <alignment horizontal="center"/>
      <protection hidden="1"/>
    </xf>
    <xf numFmtId="174" fontId="1" fillId="0" borderId="42" xfId="0" applyNumberFormat="1" applyFont="1" applyBorder="1" applyAlignment="1" applyProtection="1">
      <alignment horizontal="center"/>
      <protection hidden="1"/>
    </xf>
    <xf numFmtId="174" fontId="1" fillId="0" borderId="41" xfId="0" applyNumberFormat="1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1" fontId="1" fillId="0" borderId="42" xfId="0" applyNumberFormat="1" applyFont="1" applyBorder="1" applyAlignment="1" applyProtection="1">
      <alignment horizontal="center"/>
      <protection hidden="1"/>
    </xf>
    <xf numFmtId="1" fontId="1" fillId="0" borderId="40" xfId="0" applyNumberFormat="1" applyFont="1" applyFill="1" applyBorder="1" applyAlignment="1" applyProtection="1">
      <alignment horizontal="center"/>
      <protection hidden="1"/>
    </xf>
    <xf numFmtId="1" fontId="1" fillId="0" borderId="41" xfId="0" applyNumberFormat="1" applyFont="1" applyFill="1" applyBorder="1" applyAlignment="1" applyProtection="1">
      <alignment horizontal="center"/>
      <protection hidden="1"/>
    </xf>
    <xf numFmtId="1" fontId="1" fillId="0" borderId="27" xfId="0" applyNumberFormat="1" applyFont="1" applyFill="1" applyBorder="1" applyAlignment="1" applyProtection="1">
      <alignment horizontal="center"/>
      <protection hidden="1"/>
    </xf>
    <xf numFmtId="1" fontId="1" fillId="0" borderId="28" xfId="0" applyNumberFormat="1" applyFont="1" applyFill="1" applyBorder="1" applyAlignment="1" applyProtection="1">
      <alignment horizontal="center"/>
      <protection hidden="1"/>
    </xf>
    <xf numFmtId="1" fontId="1" fillId="0" borderId="43" xfId="0" applyNumberFormat="1" applyFont="1" applyFill="1" applyBorder="1" applyAlignment="1" applyProtection="1">
      <alignment horizontal="center"/>
      <protection hidden="1"/>
    </xf>
    <xf numFmtId="174" fontId="1" fillId="0" borderId="38" xfId="0" applyNumberFormat="1" applyFont="1" applyBorder="1" applyAlignment="1" applyProtection="1">
      <alignment horizontal="center"/>
      <protection hidden="1"/>
    </xf>
    <xf numFmtId="174" fontId="1" fillId="0" borderId="39" xfId="0" applyNumberFormat="1" applyFont="1" applyBorder="1" applyAlignment="1" applyProtection="1">
      <alignment horizontal="center"/>
      <protection hidden="1"/>
    </xf>
    <xf numFmtId="174" fontId="1" fillId="0" borderId="44" xfId="0" applyNumberFormat="1" applyFont="1" applyBorder="1" applyAlignment="1" applyProtection="1">
      <alignment horizontal="center"/>
      <protection hidden="1"/>
    </xf>
    <xf numFmtId="174" fontId="1" fillId="0" borderId="45" xfId="0" applyNumberFormat="1" applyFont="1" applyBorder="1" applyAlignment="1" applyProtection="1">
      <alignment horizontal="center"/>
      <protection hidden="1"/>
    </xf>
    <xf numFmtId="1" fontId="1" fillId="0" borderId="29" xfId="0" applyNumberFormat="1" applyFont="1" applyFill="1" applyBorder="1" applyAlignment="1" applyProtection="1">
      <alignment horizontal="center"/>
      <protection hidden="1"/>
    </xf>
    <xf numFmtId="174" fontId="1" fillId="0" borderId="23" xfId="0" applyNumberFormat="1" applyFont="1" applyBorder="1" applyAlignment="1" applyProtection="1">
      <alignment horizontal="center"/>
      <protection hidden="1"/>
    </xf>
    <xf numFmtId="174" fontId="1" fillId="0" borderId="31" xfId="0" applyNumberFormat="1" applyFont="1" applyBorder="1" applyAlignment="1" applyProtection="1">
      <alignment horizontal="center"/>
      <protection hidden="1"/>
    </xf>
    <xf numFmtId="1" fontId="1" fillId="0" borderId="46" xfId="0" applyNumberFormat="1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74" fontId="1" fillId="0" borderId="27" xfId="0" applyNumberFormat="1" applyFont="1" applyBorder="1" applyAlignment="1" applyProtection="1">
      <alignment horizontal="center"/>
      <protection hidden="1"/>
    </xf>
    <xf numFmtId="174" fontId="1" fillId="0" borderId="29" xfId="0" applyNumberFormat="1" applyFont="1" applyBorder="1" applyAlignment="1" applyProtection="1">
      <alignment horizontal="center"/>
      <protection hidden="1"/>
    </xf>
    <xf numFmtId="1" fontId="1" fillId="0" borderId="38" xfId="0" applyNumberFormat="1" applyFont="1" applyBorder="1" applyAlignment="1" applyProtection="1">
      <alignment horizontal="center"/>
      <protection hidden="1"/>
    </xf>
    <xf numFmtId="1" fontId="1" fillId="0" borderId="45" xfId="0" applyNumberFormat="1" applyFont="1" applyBorder="1" applyAlignment="1" applyProtection="1">
      <alignment horizontal="center"/>
      <protection hidden="1"/>
    </xf>
    <xf numFmtId="1" fontId="1" fillId="3" borderId="38" xfId="0" applyNumberFormat="1" applyFont="1" applyFill="1" applyBorder="1" applyAlignment="1" applyProtection="1">
      <alignment horizontal="center"/>
      <protection hidden="1"/>
    </xf>
    <xf numFmtId="1" fontId="1" fillId="3" borderId="45" xfId="0" applyNumberFormat="1" applyFont="1" applyFill="1" applyBorder="1" applyAlignment="1" applyProtection="1">
      <alignment horizontal="center"/>
      <protection hidden="1"/>
    </xf>
    <xf numFmtId="1" fontId="1" fillId="0" borderId="37" xfId="0" applyNumberFormat="1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1" fontId="1" fillId="3" borderId="39" xfId="0" applyNumberFormat="1" applyFont="1" applyFill="1" applyBorder="1" applyAlignment="1" applyProtection="1">
      <alignment horizontal="center"/>
      <protection hidden="1"/>
    </xf>
    <xf numFmtId="1" fontId="1" fillId="3" borderId="37" xfId="0" applyNumberFormat="1" applyFont="1" applyFill="1" applyBorder="1" applyAlignment="1" applyProtection="1">
      <alignment horizontal="center"/>
      <protection hidden="1"/>
    </xf>
    <xf numFmtId="1" fontId="1" fillId="0" borderId="39" xfId="0" applyNumberFormat="1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1" fontId="1" fillId="0" borderId="38" xfId="0" applyNumberFormat="1" applyFont="1" applyFill="1" applyBorder="1" applyAlignment="1" applyProtection="1">
      <alignment horizontal="center"/>
      <protection hidden="1"/>
    </xf>
    <xf numFmtId="1" fontId="1" fillId="0" borderId="39" xfId="0" applyNumberFormat="1" applyFont="1" applyFill="1" applyBorder="1" applyAlignment="1" applyProtection="1">
      <alignment horizontal="center"/>
      <protection hidden="1"/>
    </xf>
    <xf numFmtId="1" fontId="1" fillId="0" borderId="45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5"/>
  <sheetViews>
    <sheetView tabSelected="1" zoomScale="75" zoomScaleNormal="75" workbookViewId="0" topLeftCell="A76">
      <selection activeCell="G9" sqref="G9"/>
    </sheetView>
  </sheetViews>
  <sheetFormatPr defaultColWidth="9.140625" defaultRowHeight="12.75"/>
  <cols>
    <col min="1" max="1" width="16.00390625" style="2" customWidth="1"/>
    <col min="2" max="2" width="9.28125" style="2" customWidth="1"/>
    <col min="3" max="3" width="12.28125" style="2" customWidth="1"/>
    <col min="4" max="4" width="13.28125" style="2" customWidth="1"/>
    <col min="5" max="5" width="12.421875" style="2" customWidth="1"/>
    <col min="6" max="6" width="10.140625" style="2" customWidth="1"/>
    <col min="7" max="7" width="9.57421875" style="2" customWidth="1"/>
    <col min="8" max="8" width="10.28125" style="2" customWidth="1"/>
    <col min="9" max="9" width="9.140625" style="2" customWidth="1"/>
    <col min="10" max="10" width="12.00390625" style="2" customWidth="1"/>
    <col min="11" max="11" width="10.00390625" style="2" customWidth="1"/>
    <col min="12" max="12" width="11.7109375" style="2" customWidth="1"/>
    <col min="13" max="13" width="9.140625" style="2" customWidth="1"/>
    <col min="14" max="14" width="15.421875" style="2" customWidth="1"/>
    <col min="15" max="15" width="14.28125" style="2" customWidth="1"/>
    <col min="16" max="16" width="9.140625" style="2" customWidth="1"/>
    <col min="17" max="17" width="13.421875" style="2" customWidth="1"/>
    <col min="18" max="18" width="9.8515625" style="2" customWidth="1"/>
    <col min="19" max="25" width="9.140625" style="2" customWidth="1"/>
    <col min="26" max="26" width="9.421875" style="2" customWidth="1"/>
    <col min="27" max="16384" width="9.140625" style="2" customWidth="1"/>
  </cols>
  <sheetData>
    <row r="1" spans="1:16" s="120" customFormat="1" ht="12.75">
      <c r="A1" s="119" t="s">
        <v>29</v>
      </c>
      <c r="B1" s="148"/>
      <c r="C1" s="148"/>
      <c r="E1" s="119" t="s">
        <v>278</v>
      </c>
      <c r="F1" s="145"/>
      <c r="G1" s="144"/>
      <c r="H1" s="144"/>
      <c r="I1" s="121"/>
      <c r="J1" s="121"/>
      <c r="L1" s="119" t="s">
        <v>276</v>
      </c>
      <c r="M1" s="146"/>
      <c r="N1" s="121"/>
      <c r="O1" s="121"/>
      <c r="P1" s="121"/>
    </row>
    <row r="2" spans="1:10" s="120" customFormat="1" ht="12.75">
      <c r="A2" s="119" t="s">
        <v>28</v>
      </c>
      <c r="B2" s="148"/>
      <c r="C2" s="148"/>
      <c r="E2" s="119" t="s">
        <v>277</v>
      </c>
      <c r="F2" s="145"/>
      <c r="G2" s="144"/>
      <c r="H2" s="144"/>
      <c r="I2" s="121"/>
      <c r="J2" s="121"/>
    </row>
    <row r="3" spans="2:3" s="120" customFormat="1" ht="12.75">
      <c r="B3" s="140"/>
      <c r="C3" s="140"/>
    </row>
    <row r="4" spans="1:11" ht="18.75">
      <c r="A4" s="113" t="s">
        <v>259</v>
      </c>
      <c r="K4" s="3"/>
    </row>
    <row r="5" ht="13.5" thickBot="1">
      <c r="A5" s="1" t="s">
        <v>262</v>
      </c>
    </row>
    <row r="6" spans="1:10" ht="12.75">
      <c r="A6" s="4" t="s">
        <v>27</v>
      </c>
      <c r="B6" s="5" t="s">
        <v>0</v>
      </c>
      <c r="C6" s="5" t="s">
        <v>30</v>
      </c>
      <c r="D6" s="5" t="s">
        <v>32</v>
      </c>
      <c r="E6" s="151" t="s">
        <v>34</v>
      </c>
      <c r="F6" s="152"/>
      <c r="G6" s="198"/>
      <c r="H6" s="6" t="s">
        <v>38</v>
      </c>
      <c r="I6" s="6" t="s">
        <v>40</v>
      </c>
      <c r="J6" s="7" t="s">
        <v>42</v>
      </c>
    </row>
    <row r="7" spans="1:10" s="12" customFormat="1" ht="12.75">
      <c r="A7" s="8"/>
      <c r="B7" s="9"/>
      <c r="C7" s="9" t="s">
        <v>31</v>
      </c>
      <c r="D7" s="9" t="s">
        <v>33</v>
      </c>
      <c r="E7" s="10" t="s">
        <v>35</v>
      </c>
      <c r="F7" s="10" t="s">
        <v>36</v>
      </c>
      <c r="G7" s="10" t="s">
        <v>37</v>
      </c>
      <c r="H7" s="10" t="s">
        <v>39</v>
      </c>
      <c r="I7" s="10" t="s">
        <v>41</v>
      </c>
      <c r="J7" s="11" t="s">
        <v>41</v>
      </c>
    </row>
    <row r="8" spans="1:10" s="1" customFormat="1" ht="12.75">
      <c r="A8" s="13" t="s">
        <v>0</v>
      </c>
      <c r="B8" s="139">
        <f>B9+B10</f>
        <v>0</v>
      </c>
      <c r="C8" s="139">
        <f>C9+C10</f>
        <v>0</v>
      </c>
      <c r="D8" s="139">
        <f>D9+D10</f>
        <v>0</v>
      </c>
      <c r="E8" s="139">
        <f aca="true" t="shared" si="0" ref="E8:J8">E9+E10</f>
        <v>0</v>
      </c>
      <c r="F8" s="139">
        <f t="shared" si="0"/>
        <v>0</v>
      </c>
      <c r="G8" s="139">
        <f t="shared" si="0"/>
        <v>0</v>
      </c>
      <c r="H8" s="139">
        <f t="shared" si="0"/>
        <v>0</v>
      </c>
      <c r="I8" s="139">
        <f t="shared" si="0"/>
        <v>0</v>
      </c>
      <c r="J8" s="141">
        <f t="shared" si="0"/>
        <v>0</v>
      </c>
    </row>
    <row r="9" spans="1:11" ht="12.75">
      <c r="A9" s="16" t="s">
        <v>252</v>
      </c>
      <c r="B9" s="139">
        <f>SUM(C9+H9)</f>
        <v>0</v>
      </c>
      <c r="C9" s="139">
        <f>E9+F9+G9</f>
        <v>0</v>
      </c>
      <c r="D9" s="118"/>
      <c r="E9" s="118"/>
      <c r="F9" s="118"/>
      <c r="G9" s="118"/>
      <c r="H9" s="118"/>
      <c r="I9" s="118"/>
      <c r="J9" s="122"/>
      <c r="K9" s="17" t="str">
        <f>IF((B9&gt;C9)," ","total nu este mai mare decat nou depistate!!!""")</f>
        <v>total nu este mai mare decat nou depistate!!!"</v>
      </c>
    </row>
    <row r="10" spans="1:11" ht="15" customHeight="1" thickBot="1">
      <c r="A10" s="18" t="s">
        <v>52</v>
      </c>
      <c r="B10" s="139">
        <f>SUM(C10+H10)</f>
        <v>0</v>
      </c>
      <c r="C10" s="142">
        <f>E10+F10+G10</f>
        <v>0</v>
      </c>
      <c r="D10" s="123"/>
      <c r="E10" s="123"/>
      <c r="F10" s="123"/>
      <c r="G10" s="123"/>
      <c r="H10" s="123"/>
      <c r="I10" s="123"/>
      <c r="J10" s="124"/>
      <c r="K10" s="17" t="str">
        <f>IF((B10&gt;C10)," ","total nu este mai mare decat nou depistate!!!""")</f>
        <v>total nu este mai mare decat nou depistate!!!"</v>
      </c>
    </row>
    <row r="11" spans="1:11" ht="16.5" thickBot="1">
      <c r="A11" s="20" t="s">
        <v>260</v>
      </c>
      <c r="B11" s="21"/>
      <c r="C11" s="22"/>
      <c r="D11" s="21"/>
      <c r="E11" s="21"/>
      <c r="F11" s="21"/>
      <c r="G11" s="21"/>
      <c r="H11" s="21"/>
      <c r="I11" s="21"/>
      <c r="J11" s="21"/>
      <c r="K11" s="23" t="str">
        <f>IF(C8=(B14)," ","ai gresit gravide nou depistate, corelatia intre tabele!")</f>
        <v> </v>
      </c>
    </row>
    <row r="12" spans="1:11" ht="12.75">
      <c r="A12" s="24"/>
      <c r="B12" s="5" t="s">
        <v>0</v>
      </c>
      <c r="C12" s="191" t="s">
        <v>43</v>
      </c>
      <c r="D12" s="199"/>
      <c r="E12" s="199"/>
      <c r="F12" s="199"/>
      <c r="G12" s="199"/>
      <c r="H12" s="199"/>
      <c r="I12" s="199"/>
      <c r="J12" s="199"/>
      <c r="K12" s="200"/>
    </row>
    <row r="13" spans="1:11" ht="12.75">
      <c r="A13" s="16"/>
      <c r="B13" s="25"/>
      <c r="C13" s="10" t="s">
        <v>44</v>
      </c>
      <c r="D13" s="10" t="s">
        <v>45</v>
      </c>
      <c r="E13" s="10" t="s">
        <v>46</v>
      </c>
      <c r="F13" s="10" t="s">
        <v>47</v>
      </c>
      <c r="G13" s="10" t="s">
        <v>48</v>
      </c>
      <c r="H13" s="10" t="s">
        <v>49</v>
      </c>
      <c r="I13" s="10" t="s">
        <v>50</v>
      </c>
      <c r="J13" s="10" t="s">
        <v>51</v>
      </c>
      <c r="K13" s="11" t="s">
        <v>248</v>
      </c>
    </row>
    <row r="14" spans="1:11" s="1" customFormat="1" ht="13.5" thickBot="1">
      <c r="A14" s="26" t="s">
        <v>241</v>
      </c>
      <c r="B14" s="143">
        <f>SUM(C14:K14)</f>
        <v>0</v>
      </c>
      <c r="C14" s="125"/>
      <c r="D14" s="125"/>
      <c r="E14" s="125"/>
      <c r="F14" s="125"/>
      <c r="G14" s="125"/>
      <c r="H14" s="125"/>
      <c r="I14" s="125"/>
      <c r="J14" s="125"/>
      <c r="K14" s="126"/>
    </row>
    <row r="15" spans="1:11" ht="13.5" thickBot="1">
      <c r="A15" s="20" t="s">
        <v>274</v>
      </c>
      <c r="B15" s="27"/>
      <c r="C15" s="12"/>
      <c r="D15" s="12"/>
      <c r="E15" s="12"/>
      <c r="F15" s="12"/>
      <c r="G15" s="12"/>
      <c r="H15" s="12"/>
      <c r="I15" s="12"/>
      <c r="J15" s="12"/>
      <c r="K15" s="12"/>
    </row>
    <row r="16" spans="1:12" ht="12.75">
      <c r="A16" s="24" t="s">
        <v>75</v>
      </c>
      <c r="B16" s="5" t="s">
        <v>0</v>
      </c>
      <c r="C16" s="5" t="s">
        <v>32</v>
      </c>
      <c r="D16" s="151" t="s">
        <v>53</v>
      </c>
      <c r="E16" s="152"/>
      <c r="F16" s="152"/>
      <c r="G16" s="152"/>
      <c r="H16" s="152"/>
      <c r="I16" s="152"/>
      <c r="J16" s="152"/>
      <c r="K16" s="152"/>
      <c r="L16" s="153"/>
    </row>
    <row r="17" spans="1:12" ht="12.75">
      <c r="A17" s="28"/>
      <c r="B17" s="29"/>
      <c r="C17" s="25" t="s">
        <v>52</v>
      </c>
      <c r="D17" s="30" t="s">
        <v>44</v>
      </c>
      <c r="E17" s="30" t="s">
        <v>45</v>
      </c>
      <c r="F17" s="30" t="s">
        <v>46</v>
      </c>
      <c r="G17" s="30" t="s">
        <v>47</v>
      </c>
      <c r="H17" s="30" t="s">
        <v>48</v>
      </c>
      <c r="I17" s="30" t="s">
        <v>49</v>
      </c>
      <c r="J17" s="30" t="s">
        <v>50</v>
      </c>
      <c r="K17" s="30" t="s">
        <v>51</v>
      </c>
      <c r="L17" s="31" t="s">
        <v>248</v>
      </c>
    </row>
    <row r="18" spans="1:12" s="1" customFormat="1" ht="12.75">
      <c r="A18" s="32" t="s">
        <v>0</v>
      </c>
      <c r="B18" s="139">
        <f>SUM(B19:B21)</f>
        <v>0</v>
      </c>
      <c r="C18" s="139">
        <f aca="true" t="shared" si="1" ref="C18:L18">SUM(C19:C21)</f>
        <v>0</v>
      </c>
      <c r="D18" s="139">
        <f t="shared" si="1"/>
        <v>0</v>
      </c>
      <c r="E18" s="139">
        <f t="shared" si="1"/>
        <v>0</v>
      </c>
      <c r="F18" s="139">
        <f t="shared" si="1"/>
        <v>0</v>
      </c>
      <c r="G18" s="139">
        <f t="shared" si="1"/>
        <v>0</v>
      </c>
      <c r="H18" s="139">
        <f t="shared" si="1"/>
        <v>0</v>
      </c>
      <c r="I18" s="139">
        <f t="shared" si="1"/>
        <v>0</v>
      </c>
      <c r="J18" s="139">
        <f t="shared" si="1"/>
        <v>0</v>
      </c>
      <c r="K18" s="139">
        <f t="shared" si="1"/>
        <v>0</v>
      </c>
      <c r="L18" s="141">
        <f t="shared" si="1"/>
        <v>0</v>
      </c>
    </row>
    <row r="19" spans="1:13" ht="12.75">
      <c r="A19" s="33" t="s">
        <v>1</v>
      </c>
      <c r="B19" s="139">
        <f>SUM(D19:L19)</f>
        <v>0</v>
      </c>
      <c r="C19" s="127"/>
      <c r="D19" s="118"/>
      <c r="E19" s="118"/>
      <c r="F19" s="118"/>
      <c r="G19" s="118"/>
      <c r="H19" s="118"/>
      <c r="I19" s="118"/>
      <c r="J19" s="118"/>
      <c r="K19" s="118"/>
      <c r="L19" s="122"/>
      <c r="M19" s="17" t="str">
        <f>IF((B19&gt;C19)," ","total nu este mai mare decat rural!!!""")</f>
        <v>total nu este mai mare decat rural!!!"</v>
      </c>
    </row>
    <row r="20" spans="1:13" ht="12.75">
      <c r="A20" s="33" t="s">
        <v>2</v>
      </c>
      <c r="B20" s="139">
        <f>SUM(D20:L20)</f>
        <v>0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22"/>
      <c r="M20" s="17" t="str">
        <f>IF((B20&gt;C20)," ","total nu este mai mare decat rural!!!""")</f>
        <v>total nu este mai mare decat rural!!!"</v>
      </c>
    </row>
    <row r="21" spans="1:13" ht="13.5" thickBot="1">
      <c r="A21" s="34" t="s">
        <v>3</v>
      </c>
      <c r="B21" s="142">
        <f>SUM(D21:L21)</f>
        <v>0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4"/>
      <c r="M21" s="17" t="str">
        <f>IF((B21&gt;C21)," ","total nu este mai mare decat rural!!!""")</f>
        <v>total nu este mai mare decat rural!!!"</v>
      </c>
    </row>
    <row r="22" spans="1:13" ht="18.75">
      <c r="A22" s="116" t="s">
        <v>261</v>
      </c>
      <c r="B22" s="11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7"/>
    </row>
    <row r="23" spans="1:12" ht="13.5" thickBot="1">
      <c r="A23" s="20" t="s">
        <v>263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5" ht="12.75">
      <c r="A24" s="24" t="s">
        <v>27</v>
      </c>
      <c r="B24" s="35" t="s">
        <v>0</v>
      </c>
      <c r="C24" s="189" t="s">
        <v>63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190"/>
      <c r="O24" s="36" t="s">
        <v>60</v>
      </c>
    </row>
    <row r="25" spans="1:15" ht="12.75">
      <c r="A25" s="16"/>
      <c r="B25" s="37" t="s">
        <v>62</v>
      </c>
      <c r="C25" s="154" t="s">
        <v>55</v>
      </c>
      <c r="D25" s="155"/>
      <c r="E25" s="154" t="s">
        <v>56</v>
      </c>
      <c r="F25" s="155"/>
      <c r="G25" s="154" t="s">
        <v>58</v>
      </c>
      <c r="H25" s="155"/>
      <c r="I25" s="154" t="s">
        <v>64</v>
      </c>
      <c r="J25" s="155"/>
      <c r="K25" s="154" t="s">
        <v>59</v>
      </c>
      <c r="L25" s="155"/>
      <c r="M25" s="154" t="s">
        <v>57</v>
      </c>
      <c r="N25" s="155"/>
      <c r="O25" s="38" t="s">
        <v>61</v>
      </c>
    </row>
    <row r="26" spans="1:15" ht="12.75">
      <c r="A26" s="16"/>
      <c r="B26" s="39"/>
      <c r="C26" s="10" t="s">
        <v>0</v>
      </c>
      <c r="D26" s="10" t="s">
        <v>54</v>
      </c>
      <c r="E26" s="10" t="s">
        <v>0</v>
      </c>
      <c r="F26" s="10" t="s">
        <v>54</v>
      </c>
      <c r="G26" s="10" t="s">
        <v>0</v>
      </c>
      <c r="H26" s="10" t="s">
        <v>54</v>
      </c>
      <c r="I26" s="10" t="s">
        <v>0</v>
      </c>
      <c r="J26" s="10" t="s">
        <v>54</v>
      </c>
      <c r="K26" s="10" t="s">
        <v>0</v>
      </c>
      <c r="L26" s="10" t="s">
        <v>54</v>
      </c>
      <c r="M26" s="10" t="s">
        <v>0</v>
      </c>
      <c r="N26" s="10" t="s">
        <v>54</v>
      </c>
      <c r="O26" s="11" t="s">
        <v>41</v>
      </c>
    </row>
    <row r="27" spans="1:15" s="1" customFormat="1" ht="12.75">
      <c r="A27" s="32" t="s">
        <v>0</v>
      </c>
      <c r="B27" s="14">
        <f>+B28+B29</f>
        <v>0</v>
      </c>
      <c r="C27" s="14">
        <f aca="true" t="shared" si="2" ref="C27:O27">+C28+C29</f>
        <v>0</v>
      </c>
      <c r="D27" s="14">
        <f t="shared" si="2"/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5">
        <f t="shared" si="2"/>
        <v>0</v>
      </c>
    </row>
    <row r="28" spans="1:15" ht="12.75">
      <c r="A28" s="33" t="s">
        <v>252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22"/>
    </row>
    <row r="29" spans="1:15" ht="13.5" thickBot="1">
      <c r="A29" s="34" t="s">
        <v>52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4"/>
    </row>
    <row r="30" spans="1:15" ht="12.75">
      <c r="A30" s="12"/>
      <c r="B30" s="21"/>
      <c r="C30" s="17" t="str">
        <f>IF((C27&gt;D27)," ","total nu este mai mare decat st curabile!!!""")</f>
        <v>total nu este mai mare decat st curabile!!!"</v>
      </c>
      <c r="D30" s="21"/>
      <c r="E30" s="17" t="str">
        <f>IF((E27&gt;F27)," ","total nu este mai mare decat st curabile!!!""")</f>
        <v>total nu este mai mare decat st curabile!!!"</v>
      </c>
      <c r="F30" s="21"/>
      <c r="G30" s="17" t="str">
        <f>IF((G27&gt;H27)," ","total nu este mai mare decat st curabile!!!""")</f>
        <v>total nu este mai mare decat st curabile!!!"</v>
      </c>
      <c r="H30" s="21"/>
      <c r="I30" s="17" t="str">
        <f>IF((I27&gt;J27)," ","total nu este mai mare decat st curabile!!!""")</f>
        <v>total nu este mai mare decat st curabile!!!"</v>
      </c>
      <c r="J30" s="21"/>
      <c r="K30" s="17" t="str">
        <f>IF((K27&gt;L27)," ","total nu este mai mare decat st curabile!!!""")</f>
        <v>total nu este mai mare decat st curabile!!!"</v>
      </c>
      <c r="L30" s="21"/>
      <c r="M30" s="17" t="str">
        <f>IF((M27&gt;N27)," ","total nu este mai mare decat st curabile!!!""")</f>
        <v>total nu este mai mare decat st curabile!!!"</v>
      </c>
      <c r="N30" s="21"/>
      <c r="O30" s="21"/>
    </row>
    <row r="31" spans="1:15" s="42" customFormat="1" ht="13.5" thickBot="1">
      <c r="A31" s="40" t="s">
        <v>264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s="42" customFormat="1" ht="12.75">
      <c r="A32" s="43" t="s">
        <v>74</v>
      </c>
      <c r="B32" s="44" t="s">
        <v>0</v>
      </c>
      <c r="C32" s="204" t="s">
        <v>72</v>
      </c>
      <c r="D32" s="205"/>
      <c r="E32" s="205"/>
      <c r="F32" s="206"/>
      <c r="G32" s="173" t="s">
        <v>73</v>
      </c>
      <c r="H32" s="174"/>
      <c r="I32" s="175"/>
      <c r="J32" s="41"/>
      <c r="K32" s="41"/>
      <c r="L32" s="41"/>
      <c r="M32" s="41"/>
      <c r="N32" s="41"/>
      <c r="O32" s="41"/>
    </row>
    <row r="33" spans="1:15" s="42" customFormat="1" ht="12.75">
      <c r="A33" s="45"/>
      <c r="B33" s="46"/>
      <c r="C33" s="47" t="s">
        <v>71</v>
      </c>
      <c r="D33" s="171" t="s">
        <v>70</v>
      </c>
      <c r="E33" s="172"/>
      <c r="F33" s="48"/>
      <c r="G33" s="49"/>
      <c r="H33" s="50"/>
      <c r="I33" s="51"/>
      <c r="J33" s="41"/>
      <c r="K33" s="41"/>
      <c r="L33" s="41"/>
      <c r="M33" s="41"/>
      <c r="N33" s="41"/>
      <c r="O33" s="41"/>
    </row>
    <row r="34" spans="1:15" ht="12.75">
      <c r="A34" s="52"/>
      <c r="B34" s="37"/>
      <c r="C34" s="37"/>
      <c r="D34" s="37" t="s">
        <v>65</v>
      </c>
      <c r="E34" s="53" t="s">
        <v>67</v>
      </c>
      <c r="F34" s="53" t="s">
        <v>68</v>
      </c>
      <c r="G34" s="53" t="s">
        <v>76</v>
      </c>
      <c r="H34" s="53" t="s">
        <v>78</v>
      </c>
      <c r="I34" s="54" t="s">
        <v>79</v>
      </c>
      <c r="J34" s="21"/>
      <c r="K34" s="21"/>
      <c r="L34" s="21"/>
      <c r="M34" s="21"/>
      <c r="N34" s="21"/>
      <c r="O34" s="21"/>
    </row>
    <row r="35" spans="1:15" ht="12.75">
      <c r="A35" s="8"/>
      <c r="B35" s="9"/>
      <c r="C35" s="9"/>
      <c r="D35" s="9" t="s">
        <v>66</v>
      </c>
      <c r="E35" s="9" t="s">
        <v>66</v>
      </c>
      <c r="F35" s="9" t="s">
        <v>69</v>
      </c>
      <c r="G35" s="9" t="s">
        <v>77</v>
      </c>
      <c r="H35" s="9" t="s">
        <v>77</v>
      </c>
      <c r="I35" s="55" t="s">
        <v>80</v>
      </c>
      <c r="J35" s="12"/>
      <c r="K35" s="21"/>
      <c r="L35" s="21"/>
      <c r="M35" s="21"/>
      <c r="N35" s="21"/>
      <c r="O35" s="21"/>
    </row>
    <row r="36" spans="1:10" ht="12.75">
      <c r="A36" s="33" t="s">
        <v>4</v>
      </c>
      <c r="B36" s="14">
        <f>SUM(C36:F36)</f>
        <v>0</v>
      </c>
      <c r="C36" s="118"/>
      <c r="D36" s="118"/>
      <c r="E36" s="118"/>
      <c r="F36" s="118"/>
      <c r="G36" s="118"/>
      <c r="H36" s="118"/>
      <c r="I36" s="122"/>
      <c r="J36" s="56" t="str">
        <f>IF(B36=(+G36+H36+I36)," ","ai gresit!")</f>
        <v> </v>
      </c>
    </row>
    <row r="37" spans="1:10" ht="12.75">
      <c r="A37" s="33" t="s">
        <v>5</v>
      </c>
      <c r="B37" s="14">
        <f>B38+B39</f>
        <v>0</v>
      </c>
      <c r="C37" s="14">
        <f aca="true" t="shared" si="3" ref="C37:I37">C38+C39</f>
        <v>0</v>
      </c>
      <c r="D37" s="14">
        <f t="shared" si="3"/>
        <v>0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5">
        <f t="shared" si="3"/>
        <v>0</v>
      </c>
      <c r="J37" s="56" t="str">
        <f>IF(B37=(+G37+H37+I37)," ","ai gresit!")</f>
        <v> </v>
      </c>
    </row>
    <row r="38" spans="1:10" ht="12.75">
      <c r="A38" s="33" t="s">
        <v>252</v>
      </c>
      <c r="B38" s="14">
        <f>SUM(C38:F38)</f>
        <v>0</v>
      </c>
      <c r="C38" s="118"/>
      <c r="D38" s="118"/>
      <c r="E38" s="118"/>
      <c r="F38" s="118"/>
      <c r="G38" s="118"/>
      <c r="H38" s="118"/>
      <c r="I38" s="122"/>
      <c r="J38" s="56" t="str">
        <f>IF(B38=(+G38+H38+I38)," ","ai gresit!")</f>
        <v> </v>
      </c>
    </row>
    <row r="39" spans="1:10" ht="13.5" thickBot="1">
      <c r="A39" s="34" t="s">
        <v>52</v>
      </c>
      <c r="B39" s="19">
        <f>SUM(C39:F39)</f>
        <v>0</v>
      </c>
      <c r="C39" s="123"/>
      <c r="D39" s="123"/>
      <c r="E39" s="123"/>
      <c r="F39" s="123"/>
      <c r="G39" s="123"/>
      <c r="H39" s="123"/>
      <c r="I39" s="124"/>
      <c r="J39" s="56" t="str">
        <f>IF(B39=(+G39+H39+I39)," ","ai gresit!")</f>
        <v> </v>
      </c>
    </row>
    <row r="40" spans="1:9" ht="13.5" thickBot="1">
      <c r="A40" s="20" t="s">
        <v>265</v>
      </c>
      <c r="B40" s="22"/>
      <c r="C40" s="21"/>
      <c r="D40" s="21"/>
      <c r="E40" s="21"/>
      <c r="F40" s="21"/>
      <c r="G40" s="21"/>
      <c r="H40" s="21"/>
      <c r="I40" s="21"/>
    </row>
    <row r="41" spans="1:14" ht="12.75">
      <c r="A41" s="4" t="s">
        <v>27</v>
      </c>
      <c r="B41" s="191" t="s">
        <v>4</v>
      </c>
      <c r="C41" s="192"/>
      <c r="D41" s="35" t="s">
        <v>60</v>
      </c>
      <c r="E41" s="189" t="s">
        <v>83</v>
      </c>
      <c r="F41" s="201"/>
      <c r="G41" s="201"/>
      <c r="H41" s="201"/>
      <c r="I41" s="201"/>
      <c r="J41" s="201"/>
      <c r="K41" s="201"/>
      <c r="L41" s="190"/>
      <c r="M41" s="149" t="s">
        <v>93</v>
      </c>
      <c r="N41" s="165"/>
    </row>
    <row r="42" spans="1:14" ht="12.75">
      <c r="A42" s="52"/>
      <c r="B42" s="57" t="s">
        <v>0</v>
      </c>
      <c r="C42" s="53" t="s">
        <v>81</v>
      </c>
      <c r="D42" s="37" t="s">
        <v>61</v>
      </c>
      <c r="E42" s="37" t="s">
        <v>84</v>
      </c>
      <c r="F42" s="154" t="s">
        <v>5</v>
      </c>
      <c r="G42" s="170"/>
      <c r="H42" s="170"/>
      <c r="I42" s="170"/>
      <c r="J42" s="155"/>
      <c r="K42" s="168" t="s">
        <v>90</v>
      </c>
      <c r="L42" s="169"/>
      <c r="M42" s="166" t="s">
        <v>94</v>
      </c>
      <c r="N42" s="167"/>
    </row>
    <row r="43" spans="1:14" ht="12.75">
      <c r="A43" s="8"/>
      <c r="B43" s="9" t="s">
        <v>32</v>
      </c>
      <c r="C43" s="9" t="s">
        <v>82</v>
      </c>
      <c r="D43" s="9" t="s">
        <v>41</v>
      </c>
      <c r="E43" s="9" t="s">
        <v>85</v>
      </c>
      <c r="F43" s="58" t="s">
        <v>0</v>
      </c>
      <c r="G43" s="10" t="s">
        <v>86</v>
      </c>
      <c r="H43" s="10" t="s">
        <v>87</v>
      </c>
      <c r="I43" s="10" t="s">
        <v>88</v>
      </c>
      <c r="J43" s="10" t="s">
        <v>89</v>
      </c>
      <c r="K43" s="10" t="s">
        <v>91</v>
      </c>
      <c r="L43" s="10" t="s">
        <v>92</v>
      </c>
      <c r="M43" s="10" t="s">
        <v>4</v>
      </c>
      <c r="N43" s="11" t="s">
        <v>242</v>
      </c>
    </row>
    <row r="44" spans="1:14" s="1" customFormat="1" ht="12.75">
      <c r="A44" s="32" t="s">
        <v>0</v>
      </c>
      <c r="B44" s="14">
        <f>+B45+B46</f>
        <v>0</v>
      </c>
      <c r="C44" s="14">
        <f aca="true" t="shared" si="4" ref="C44:N44">+C45+C46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14">
        <f t="shared" si="4"/>
        <v>0</v>
      </c>
      <c r="H44" s="14">
        <f t="shared" si="4"/>
        <v>0</v>
      </c>
      <c r="I44" s="14">
        <f t="shared" si="4"/>
        <v>0</v>
      </c>
      <c r="J44" s="14">
        <f t="shared" si="4"/>
        <v>0</v>
      </c>
      <c r="K44" s="14">
        <f t="shared" si="4"/>
        <v>0</v>
      </c>
      <c r="L44" s="14">
        <f t="shared" si="4"/>
        <v>0</v>
      </c>
      <c r="M44" s="14">
        <f t="shared" si="4"/>
        <v>0</v>
      </c>
      <c r="N44" s="15">
        <f t="shared" si="4"/>
        <v>0</v>
      </c>
    </row>
    <row r="45" spans="1:15" ht="12.75">
      <c r="A45" s="33" t="s">
        <v>252</v>
      </c>
      <c r="B45" s="118"/>
      <c r="C45" s="118"/>
      <c r="D45" s="118"/>
      <c r="E45" s="118"/>
      <c r="F45" s="14">
        <f>SUM(G45:J45)</f>
        <v>0</v>
      </c>
      <c r="G45" s="118"/>
      <c r="H45" s="118"/>
      <c r="I45" s="118"/>
      <c r="J45" s="118"/>
      <c r="K45" s="118"/>
      <c r="L45" s="118"/>
      <c r="M45" s="118"/>
      <c r="N45" s="122"/>
      <c r="O45" s="56" t="str">
        <f>IF(F45=(K45+L45)," ","ai gresit!")</f>
        <v> </v>
      </c>
    </row>
    <row r="46" spans="1:15" ht="13.5" thickBot="1">
      <c r="A46" s="34" t="s">
        <v>52</v>
      </c>
      <c r="B46" s="123"/>
      <c r="C46" s="123"/>
      <c r="D46" s="123"/>
      <c r="E46" s="123"/>
      <c r="F46" s="19">
        <f>SUM(G46:J46)</f>
        <v>0</v>
      </c>
      <c r="G46" s="123"/>
      <c r="H46" s="123"/>
      <c r="I46" s="123"/>
      <c r="J46" s="123"/>
      <c r="K46" s="123"/>
      <c r="L46" s="123"/>
      <c r="M46" s="123"/>
      <c r="N46" s="124"/>
      <c r="O46" s="56" t="str">
        <f>IF(F46=(K46+L46)," ","ai gresit!")</f>
        <v> </v>
      </c>
    </row>
    <row r="47" spans="1:14" ht="13.5" thickBot="1">
      <c r="A47" s="20" t="s">
        <v>266</v>
      </c>
      <c r="B47" s="21"/>
      <c r="C47" s="21"/>
      <c r="D47" s="21"/>
      <c r="E47" s="21"/>
      <c r="F47" s="22"/>
      <c r="G47" s="21"/>
      <c r="H47" s="21"/>
      <c r="I47" s="21"/>
      <c r="J47" s="21"/>
      <c r="K47" s="21"/>
      <c r="L47" s="21"/>
      <c r="M47" s="21"/>
      <c r="N47" s="21"/>
    </row>
    <row r="48" spans="1:14" ht="12.75">
      <c r="A48" s="4" t="s">
        <v>27</v>
      </c>
      <c r="B48" s="189" t="s">
        <v>100</v>
      </c>
      <c r="C48" s="190"/>
      <c r="D48" s="189" t="s">
        <v>101</v>
      </c>
      <c r="E48" s="190"/>
      <c r="F48" s="191" t="s">
        <v>5</v>
      </c>
      <c r="G48" s="192"/>
      <c r="H48" s="189" t="s">
        <v>102</v>
      </c>
      <c r="I48" s="193"/>
      <c r="J48" s="21"/>
      <c r="K48" s="21"/>
      <c r="L48" s="21"/>
      <c r="M48" s="21"/>
      <c r="N48" s="21"/>
    </row>
    <row r="49" spans="1:14" ht="12.75">
      <c r="A49" s="52"/>
      <c r="B49" s="53" t="s">
        <v>0</v>
      </c>
      <c r="C49" s="53" t="s">
        <v>96</v>
      </c>
      <c r="D49" s="53" t="s">
        <v>0</v>
      </c>
      <c r="E49" s="53" t="s">
        <v>96</v>
      </c>
      <c r="F49" s="53" t="s">
        <v>0</v>
      </c>
      <c r="G49" s="53" t="s">
        <v>96</v>
      </c>
      <c r="H49" s="53" t="s">
        <v>98</v>
      </c>
      <c r="I49" s="54" t="s">
        <v>99</v>
      </c>
      <c r="J49" s="21"/>
      <c r="K49" s="21"/>
      <c r="L49" s="21"/>
      <c r="M49" s="21"/>
      <c r="N49" s="21"/>
    </row>
    <row r="50" spans="1:14" ht="12.75">
      <c r="A50" s="8"/>
      <c r="B50" s="9" t="s">
        <v>95</v>
      </c>
      <c r="C50" s="9" t="s">
        <v>97</v>
      </c>
      <c r="D50" s="9" t="s">
        <v>95</v>
      </c>
      <c r="E50" s="9" t="s">
        <v>97</v>
      </c>
      <c r="F50" s="9" t="s">
        <v>95</v>
      </c>
      <c r="G50" s="9" t="s">
        <v>97</v>
      </c>
      <c r="H50" s="9"/>
      <c r="I50" s="55"/>
      <c r="J50" s="21"/>
      <c r="K50" s="21"/>
      <c r="L50" s="21"/>
      <c r="M50" s="21"/>
      <c r="N50" s="21"/>
    </row>
    <row r="51" spans="1:9" s="1" customFormat="1" ht="12.75">
      <c r="A51" s="32" t="s">
        <v>0</v>
      </c>
      <c r="B51" s="14">
        <f>+B52+B53</f>
        <v>0</v>
      </c>
      <c r="C51" s="14">
        <f aca="true" t="shared" si="5" ref="C51:I51">+C52+C53</f>
        <v>0</v>
      </c>
      <c r="D51" s="14">
        <f t="shared" si="5"/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5">
        <f t="shared" si="5"/>
        <v>0</v>
      </c>
    </row>
    <row r="52" spans="1:9" ht="12.75">
      <c r="A52" s="33" t="s">
        <v>252</v>
      </c>
      <c r="B52" s="118"/>
      <c r="C52" s="118"/>
      <c r="D52" s="118"/>
      <c r="E52" s="118"/>
      <c r="F52" s="118"/>
      <c r="G52" s="118"/>
      <c r="H52" s="118"/>
      <c r="I52" s="122"/>
    </row>
    <row r="53" spans="1:9" ht="13.5" thickBot="1">
      <c r="A53" s="34" t="s">
        <v>52</v>
      </c>
      <c r="B53" s="123"/>
      <c r="C53" s="123"/>
      <c r="D53" s="123"/>
      <c r="E53" s="123"/>
      <c r="F53" s="123"/>
      <c r="G53" s="123"/>
      <c r="H53" s="123"/>
      <c r="I53" s="124"/>
    </row>
    <row r="54" spans="1:9" ht="12.75">
      <c r="A54" s="20" t="s">
        <v>267</v>
      </c>
      <c r="B54" s="21"/>
      <c r="C54" s="21"/>
      <c r="D54" s="21"/>
      <c r="E54" s="21"/>
      <c r="F54" s="21"/>
      <c r="G54" s="21"/>
      <c r="H54" s="21"/>
      <c r="I54" s="21"/>
    </row>
    <row r="55" spans="1:9" ht="13.5" thickBot="1">
      <c r="A55" s="20" t="s">
        <v>236</v>
      </c>
      <c r="B55" s="21"/>
      <c r="C55" s="21"/>
      <c r="D55" s="21"/>
      <c r="E55" s="21"/>
      <c r="F55" s="21"/>
      <c r="G55" s="21"/>
      <c r="H55" s="21"/>
      <c r="I55" s="21"/>
    </row>
    <row r="56" spans="1:9" ht="12.75">
      <c r="A56" s="4" t="s">
        <v>27</v>
      </c>
      <c r="B56" s="189" t="s">
        <v>237</v>
      </c>
      <c r="C56" s="190"/>
      <c r="D56" s="59" t="s">
        <v>240</v>
      </c>
      <c r="E56" s="21"/>
      <c r="F56" s="21"/>
      <c r="G56" s="21"/>
      <c r="H56" s="21"/>
      <c r="I56" s="21"/>
    </row>
    <row r="57" spans="1:9" ht="12.75">
      <c r="A57" s="52"/>
      <c r="B57" s="53" t="s">
        <v>0</v>
      </c>
      <c r="C57" s="53" t="s">
        <v>238</v>
      </c>
      <c r="D57" s="60" t="s">
        <v>41</v>
      </c>
      <c r="E57" s="21"/>
      <c r="F57" s="21"/>
      <c r="G57" s="21"/>
      <c r="H57" s="21"/>
      <c r="I57" s="21"/>
    </row>
    <row r="58" spans="1:9" ht="12.75">
      <c r="A58" s="8"/>
      <c r="B58" s="61"/>
      <c r="C58" s="61" t="s">
        <v>239</v>
      </c>
      <c r="D58" s="55"/>
      <c r="E58" s="21"/>
      <c r="F58" s="21"/>
      <c r="G58" s="21"/>
      <c r="H58" s="21"/>
      <c r="I58" s="21"/>
    </row>
    <row r="59" spans="1:9" ht="12.75">
      <c r="A59" s="33" t="s">
        <v>0</v>
      </c>
      <c r="B59" s="14">
        <f>+B60+B61</f>
        <v>0</v>
      </c>
      <c r="C59" s="14">
        <f>+C60+C61</f>
        <v>0</v>
      </c>
      <c r="D59" s="14">
        <f>+D60+D61</f>
        <v>0</v>
      </c>
      <c r="E59" s="21"/>
      <c r="F59" s="21"/>
      <c r="G59" s="21"/>
      <c r="H59" s="21"/>
      <c r="I59" s="21"/>
    </row>
    <row r="60" spans="1:9" ht="12.75">
      <c r="A60" s="33" t="s">
        <v>252</v>
      </c>
      <c r="B60" s="118"/>
      <c r="C60" s="118"/>
      <c r="D60" s="122"/>
      <c r="E60" s="21"/>
      <c r="F60" s="21"/>
      <c r="G60" s="21"/>
      <c r="H60" s="21"/>
      <c r="I60" s="21"/>
    </row>
    <row r="61" spans="1:9" ht="13.5" thickBot="1">
      <c r="A61" s="34" t="s">
        <v>52</v>
      </c>
      <c r="B61" s="123"/>
      <c r="C61" s="123"/>
      <c r="D61" s="124"/>
      <c r="E61" s="21"/>
      <c r="F61" s="21"/>
      <c r="G61" s="21"/>
      <c r="H61" s="21"/>
      <c r="I61" s="21"/>
    </row>
    <row r="62" spans="1:9" ht="13.5" thickBot="1">
      <c r="A62" s="20" t="s">
        <v>268</v>
      </c>
      <c r="B62" s="21"/>
      <c r="C62" s="21"/>
      <c r="D62" s="21"/>
      <c r="E62" s="21"/>
      <c r="F62" s="21"/>
      <c r="G62" s="21"/>
      <c r="H62" s="21"/>
      <c r="I62" s="21"/>
    </row>
    <row r="63" spans="1:21" ht="12.75">
      <c r="A63" s="24"/>
      <c r="B63" s="5" t="s">
        <v>103</v>
      </c>
      <c r="C63" s="5" t="s">
        <v>104</v>
      </c>
      <c r="D63" s="5" t="s">
        <v>105</v>
      </c>
      <c r="E63" s="5" t="s">
        <v>106</v>
      </c>
      <c r="F63" s="5" t="s">
        <v>107</v>
      </c>
      <c r="G63" s="35" t="s">
        <v>111</v>
      </c>
      <c r="H63" s="35" t="s">
        <v>113</v>
      </c>
      <c r="I63" s="35" t="s">
        <v>114</v>
      </c>
      <c r="J63" s="5" t="s">
        <v>116</v>
      </c>
      <c r="K63" s="5" t="s">
        <v>118</v>
      </c>
      <c r="L63" s="5" t="s">
        <v>120</v>
      </c>
      <c r="M63" s="5" t="s">
        <v>122</v>
      </c>
      <c r="N63" s="5" t="s">
        <v>124</v>
      </c>
      <c r="O63" s="5" t="s">
        <v>127</v>
      </c>
      <c r="P63" s="5" t="s">
        <v>129</v>
      </c>
      <c r="Q63" s="5" t="s">
        <v>250</v>
      </c>
      <c r="R63" s="5" t="s">
        <v>131</v>
      </c>
      <c r="S63" s="5" t="s">
        <v>132</v>
      </c>
      <c r="T63" s="151" t="s">
        <v>134</v>
      </c>
      <c r="U63" s="153"/>
    </row>
    <row r="64" spans="1:21" ht="12.75">
      <c r="A64" s="16"/>
      <c r="B64" s="25"/>
      <c r="C64" s="25" t="s">
        <v>108</v>
      </c>
      <c r="D64" s="25" t="s">
        <v>109</v>
      </c>
      <c r="E64" s="25" t="s">
        <v>110</v>
      </c>
      <c r="F64" s="25"/>
      <c r="G64" s="25" t="s">
        <v>112</v>
      </c>
      <c r="H64" s="25"/>
      <c r="I64" s="25" t="s">
        <v>115</v>
      </c>
      <c r="J64" s="25" t="s">
        <v>117</v>
      </c>
      <c r="K64" s="25" t="s">
        <v>119</v>
      </c>
      <c r="L64" s="25" t="s">
        <v>121</v>
      </c>
      <c r="M64" s="25" t="s">
        <v>123</v>
      </c>
      <c r="N64" s="25" t="s">
        <v>125</v>
      </c>
      <c r="O64" s="25" t="s">
        <v>128</v>
      </c>
      <c r="P64" s="25" t="s">
        <v>130</v>
      </c>
      <c r="Q64" s="25" t="s">
        <v>251</v>
      </c>
      <c r="R64" s="25" t="s">
        <v>126</v>
      </c>
      <c r="S64" s="25" t="s">
        <v>133</v>
      </c>
      <c r="T64" s="30" t="s">
        <v>0</v>
      </c>
      <c r="U64" s="31" t="s">
        <v>135</v>
      </c>
    </row>
    <row r="65" spans="1:21" ht="12.75">
      <c r="A65" s="33" t="s">
        <v>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22"/>
    </row>
    <row r="66" spans="1:21" ht="12.75">
      <c r="A66" s="33" t="s">
        <v>7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22"/>
    </row>
    <row r="67" spans="1:21" ht="12.75">
      <c r="A67" s="33" t="s">
        <v>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22"/>
    </row>
    <row r="68" spans="1:21" ht="12.75">
      <c r="A68" s="33" t="s">
        <v>9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22"/>
    </row>
    <row r="69" spans="1:21" ht="12.75">
      <c r="A69" s="33" t="s">
        <v>10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22"/>
    </row>
    <row r="70" spans="1:22" ht="12.75">
      <c r="A70" s="33" t="s">
        <v>5</v>
      </c>
      <c r="B70" s="14">
        <f>B65+B66-B68</f>
        <v>0</v>
      </c>
      <c r="C70" s="14">
        <f aca="true" t="shared" si="6" ref="C70:U70">C65+C66-C68</f>
        <v>0</v>
      </c>
      <c r="D70" s="14">
        <f t="shared" si="6"/>
        <v>0</v>
      </c>
      <c r="E70" s="14">
        <f t="shared" si="6"/>
        <v>0</v>
      </c>
      <c r="F70" s="14">
        <f t="shared" si="6"/>
        <v>0</v>
      </c>
      <c r="G70" s="14">
        <f t="shared" si="6"/>
        <v>0</v>
      </c>
      <c r="H70" s="14">
        <f t="shared" si="6"/>
        <v>0</v>
      </c>
      <c r="I70" s="14">
        <f t="shared" si="6"/>
        <v>0</v>
      </c>
      <c r="J70" s="14">
        <f t="shared" si="6"/>
        <v>0</v>
      </c>
      <c r="K70" s="14">
        <f t="shared" si="6"/>
        <v>0</v>
      </c>
      <c r="L70" s="14">
        <f t="shared" si="6"/>
        <v>0</v>
      </c>
      <c r="M70" s="14">
        <f t="shared" si="6"/>
        <v>0</v>
      </c>
      <c r="N70" s="14">
        <f t="shared" si="6"/>
        <v>0</v>
      </c>
      <c r="O70" s="14">
        <f t="shared" si="6"/>
        <v>0</v>
      </c>
      <c r="P70" s="14">
        <f t="shared" si="6"/>
        <v>0</v>
      </c>
      <c r="Q70" s="14">
        <f t="shared" si="6"/>
        <v>0</v>
      </c>
      <c r="R70" s="14">
        <f t="shared" si="6"/>
        <v>0</v>
      </c>
      <c r="S70" s="14">
        <f t="shared" si="6"/>
        <v>0</v>
      </c>
      <c r="T70" s="14">
        <f t="shared" si="6"/>
        <v>0</v>
      </c>
      <c r="U70" s="15">
        <f t="shared" si="6"/>
        <v>0</v>
      </c>
      <c r="V70" s="2" t="s">
        <v>258</v>
      </c>
    </row>
    <row r="71" spans="1:22" ht="13.5" thickBot="1">
      <c r="A71" s="34" t="s">
        <v>11</v>
      </c>
      <c r="B71" s="62" t="e">
        <f>+B70*100000/$V71</f>
        <v>#DIV/0!</v>
      </c>
      <c r="C71" s="62" t="e">
        <f aca="true" t="shared" si="7" ref="C71:U71">+C70*100000/$V71</f>
        <v>#DIV/0!</v>
      </c>
      <c r="D71" s="62" t="e">
        <f t="shared" si="7"/>
        <v>#DIV/0!</v>
      </c>
      <c r="E71" s="62" t="e">
        <f t="shared" si="7"/>
        <v>#DIV/0!</v>
      </c>
      <c r="F71" s="62" t="e">
        <f t="shared" si="7"/>
        <v>#DIV/0!</v>
      </c>
      <c r="G71" s="62" t="e">
        <f t="shared" si="7"/>
        <v>#DIV/0!</v>
      </c>
      <c r="H71" s="62" t="e">
        <f t="shared" si="7"/>
        <v>#DIV/0!</v>
      </c>
      <c r="I71" s="62" t="e">
        <f t="shared" si="7"/>
        <v>#DIV/0!</v>
      </c>
      <c r="J71" s="62" t="e">
        <f t="shared" si="7"/>
        <v>#DIV/0!</v>
      </c>
      <c r="K71" s="62" t="e">
        <f t="shared" si="7"/>
        <v>#DIV/0!</v>
      </c>
      <c r="L71" s="62" t="e">
        <f t="shared" si="7"/>
        <v>#DIV/0!</v>
      </c>
      <c r="M71" s="62" t="e">
        <f t="shared" si="7"/>
        <v>#DIV/0!</v>
      </c>
      <c r="N71" s="62" t="e">
        <f t="shared" si="7"/>
        <v>#DIV/0!</v>
      </c>
      <c r="O71" s="62" t="e">
        <f t="shared" si="7"/>
        <v>#DIV/0!</v>
      </c>
      <c r="P71" s="62" t="e">
        <f t="shared" si="7"/>
        <v>#DIV/0!</v>
      </c>
      <c r="Q71" s="62" t="e">
        <f t="shared" si="7"/>
        <v>#DIV/0!</v>
      </c>
      <c r="R71" s="62" t="e">
        <f t="shared" si="7"/>
        <v>#DIV/0!</v>
      </c>
      <c r="S71" s="62" t="e">
        <f t="shared" si="7"/>
        <v>#DIV/0!</v>
      </c>
      <c r="T71" s="62" t="e">
        <f t="shared" si="7"/>
        <v>#DIV/0!</v>
      </c>
      <c r="U71" s="62" t="e">
        <f t="shared" si="7"/>
        <v>#DIV/0!</v>
      </c>
      <c r="V71" s="121"/>
    </row>
    <row r="72" spans="1:21" ht="13.5" thickBot="1">
      <c r="A72" s="20" t="s">
        <v>270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1:21" ht="12.75">
      <c r="A73" s="4" t="s">
        <v>136</v>
      </c>
      <c r="B73" s="64" t="s">
        <v>0</v>
      </c>
      <c r="C73" s="64" t="s">
        <v>0</v>
      </c>
      <c r="D73" s="176" t="s">
        <v>249</v>
      </c>
      <c r="E73" s="177"/>
      <c r="F73" s="177"/>
      <c r="G73" s="177"/>
      <c r="H73" s="177"/>
      <c r="I73" s="177"/>
      <c r="J73" s="177"/>
      <c r="K73" s="177"/>
      <c r="L73" s="177"/>
      <c r="M73" s="147"/>
      <c r="N73" s="63"/>
      <c r="O73" s="63"/>
      <c r="P73" s="63"/>
      <c r="Q73" s="63"/>
      <c r="R73" s="63"/>
      <c r="S73" s="63"/>
      <c r="T73" s="63"/>
      <c r="U73" s="63"/>
    </row>
    <row r="74" spans="1:21" ht="12.75">
      <c r="A74" s="65"/>
      <c r="B74" s="37" t="s">
        <v>137</v>
      </c>
      <c r="C74" s="37" t="s">
        <v>138</v>
      </c>
      <c r="D74" s="53" t="s">
        <v>139</v>
      </c>
      <c r="E74" s="53" t="s">
        <v>111</v>
      </c>
      <c r="F74" s="53" t="s">
        <v>141</v>
      </c>
      <c r="G74" s="53" t="s">
        <v>141</v>
      </c>
      <c r="H74" s="53" t="s">
        <v>141</v>
      </c>
      <c r="I74" s="53" t="s">
        <v>141</v>
      </c>
      <c r="J74" s="53" t="s">
        <v>141</v>
      </c>
      <c r="K74" s="53" t="s">
        <v>118</v>
      </c>
      <c r="L74" s="154" t="s">
        <v>148</v>
      </c>
      <c r="M74" s="183"/>
      <c r="N74" s="63"/>
      <c r="O74" s="63"/>
      <c r="P74" s="63"/>
      <c r="Q74" s="63"/>
      <c r="R74" s="63"/>
      <c r="S74" s="63"/>
      <c r="T74" s="63"/>
      <c r="U74" s="63"/>
    </row>
    <row r="75" spans="1:21" ht="12.75">
      <c r="A75" s="66"/>
      <c r="B75" s="67"/>
      <c r="C75" s="67"/>
      <c r="D75" s="61" t="s">
        <v>140</v>
      </c>
      <c r="E75" s="61" t="s">
        <v>112</v>
      </c>
      <c r="F75" s="61" t="s">
        <v>142</v>
      </c>
      <c r="G75" s="61" t="s">
        <v>143</v>
      </c>
      <c r="H75" s="61" t="s">
        <v>144</v>
      </c>
      <c r="I75" s="61" t="s">
        <v>145</v>
      </c>
      <c r="J75" s="9" t="s">
        <v>147</v>
      </c>
      <c r="K75" s="61" t="s">
        <v>146</v>
      </c>
      <c r="L75" s="68" t="s">
        <v>149</v>
      </c>
      <c r="M75" s="69" t="s">
        <v>150</v>
      </c>
      <c r="N75" s="63"/>
      <c r="O75" s="63"/>
      <c r="P75" s="63"/>
      <c r="Q75" s="63"/>
      <c r="R75" s="63"/>
      <c r="S75" s="63"/>
      <c r="T75" s="63"/>
      <c r="U75" s="63"/>
    </row>
    <row r="76" spans="1:27" ht="13.5" thickBot="1">
      <c r="A76" s="129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1"/>
      <c r="N76" s="63"/>
      <c r="O76" s="63"/>
      <c r="P76" s="63"/>
      <c r="Q76" s="63"/>
      <c r="R76" s="63"/>
      <c r="S76" s="63"/>
      <c r="T76" s="63"/>
      <c r="U76" s="63"/>
      <c r="Z76" s="12"/>
      <c r="AA76" s="12"/>
    </row>
    <row r="77" spans="1:27" ht="13.5" thickBot="1">
      <c r="A77" s="20" t="s">
        <v>269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Z77" s="12"/>
      <c r="AA77" s="12"/>
    </row>
    <row r="78" spans="1:27" ht="12.75">
      <c r="A78" s="108"/>
      <c r="B78" s="178" t="s">
        <v>32</v>
      </c>
      <c r="C78" s="179"/>
      <c r="D78" s="176" t="s">
        <v>205</v>
      </c>
      <c r="E78" s="177"/>
      <c r="F78" s="177"/>
      <c r="G78" s="177"/>
      <c r="H78" s="177"/>
      <c r="I78" s="177"/>
      <c r="J78" s="177"/>
      <c r="K78" s="177"/>
      <c r="L78" s="177"/>
      <c r="M78" s="177"/>
      <c r="N78" s="179"/>
      <c r="O78" s="64" t="s">
        <v>202</v>
      </c>
      <c r="P78" s="187" t="s">
        <v>221</v>
      </c>
      <c r="Q78" s="188"/>
      <c r="R78" s="176" t="s">
        <v>225</v>
      </c>
      <c r="S78" s="179"/>
      <c r="T78" s="176" t="s">
        <v>229</v>
      </c>
      <c r="U78" s="177"/>
      <c r="V78" s="177"/>
      <c r="W78" s="177"/>
      <c r="X78" s="177"/>
      <c r="Y78" s="147"/>
      <c r="Z78" s="186"/>
      <c r="AA78" s="186"/>
    </row>
    <row r="79" spans="1:27" ht="12.75">
      <c r="A79" s="16" t="s">
        <v>0</v>
      </c>
      <c r="B79" s="109" t="s">
        <v>32</v>
      </c>
      <c r="C79" s="71" t="s">
        <v>97</v>
      </c>
      <c r="D79" s="71" t="s">
        <v>206</v>
      </c>
      <c r="E79" s="71" t="s">
        <v>207</v>
      </c>
      <c r="F79" s="71" t="s">
        <v>209</v>
      </c>
      <c r="G79" s="162" t="s">
        <v>32</v>
      </c>
      <c r="H79" s="163"/>
      <c r="I79" s="164"/>
      <c r="J79" s="71" t="s">
        <v>209</v>
      </c>
      <c r="K79" s="71" t="s">
        <v>209</v>
      </c>
      <c r="L79" s="71" t="s">
        <v>209</v>
      </c>
      <c r="M79" s="71" t="s">
        <v>216</v>
      </c>
      <c r="N79" s="71" t="s">
        <v>219</v>
      </c>
      <c r="O79" s="72" t="s">
        <v>203</v>
      </c>
      <c r="P79" s="181" t="s">
        <v>222</v>
      </c>
      <c r="Q79" s="182"/>
      <c r="R79" s="71" t="s">
        <v>226</v>
      </c>
      <c r="S79" s="73" t="s">
        <v>32</v>
      </c>
      <c r="T79" s="71" t="s">
        <v>0</v>
      </c>
      <c r="U79" s="168" t="s">
        <v>32</v>
      </c>
      <c r="V79" s="184"/>
      <c r="W79" s="184"/>
      <c r="X79" s="184"/>
      <c r="Y79" s="185"/>
      <c r="Z79" s="74"/>
      <c r="AA79" s="74"/>
    </row>
    <row r="80" spans="1:27" ht="12.75">
      <c r="A80" s="16"/>
      <c r="B80" s="110" t="s">
        <v>52</v>
      </c>
      <c r="C80" s="72"/>
      <c r="D80" s="72"/>
      <c r="E80" s="72" t="s">
        <v>208</v>
      </c>
      <c r="F80" s="72" t="s">
        <v>142</v>
      </c>
      <c r="G80" s="71" t="s">
        <v>210</v>
      </c>
      <c r="H80" s="71" t="s">
        <v>212</v>
      </c>
      <c r="I80" s="71" t="s">
        <v>214</v>
      </c>
      <c r="J80" s="72" t="s">
        <v>143</v>
      </c>
      <c r="K80" s="72" t="s">
        <v>144</v>
      </c>
      <c r="L80" s="72" t="s">
        <v>215</v>
      </c>
      <c r="M80" s="72" t="s">
        <v>217</v>
      </c>
      <c r="N80" s="72" t="s">
        <v>220</v>
      </c>
      <c r="O80" s="72" t="s">
        <v>204</v>
      </c>
      <c r="P80" s="71" t="s">
        <v>0</v>
      </c>
      <c r="Q80" s="73" t="s">
        <v>223</v>
      </c>
      <c r="R80" s="72" t="s">
        <v>227</v>
      </c>
      <c r="S80" s="73" t="s">
        <v>228</v>
      </c>
      <c r="T80" s="72"/>
      <c r="U80" s="71" t="s">
        <v>97</v>
      </c>
      <c r="V80" s="74" t="s">
        <v>230</v>
      </c>
      <c r="W80" s="30" t="s">
        <v>232</v>
      </c>
      <c r="X80" s="74" t="s">
        <v>233</v>
      </c>
      <c r="Y80" s="31" t="s">
        <v>235</v>
      </c>
      <c r="Z80" s="74"/>
      <c r="AA80" s="74"/>
    </row>
    <row r="81" spans="1:27" ht="12.75">
      <c r="A81" s="16"/>
      <c r="B81" s="111"/>
      <c r="C81" s="75"/>
      <c r="D81" s="76"/>
      <c r="E81" s="76"/>
      <c r="F81" s="76"/>
      <c r="G81" s="76" t="s">
        <v>211</v>
      </c>
      <c r="H81" s="76" t="s">
        <v>213</v>
      </c>
      <c r="I81" s="76" t="s">
        <v>125</v>
      </c>
      <c r="J81" s="76"/>
      <c r="K81" s="76"/>
      <c r="L81" s="76"/>
      <c r="M81" s="76" t="s">
        <v>218</v>
      </c>
      <c r="N81" s="76"/>
      <c r="O81" s="77"/>
      <c r="P81" s="76" t="s">
        <v>32</v>
      </c>
      <c r="Q81" s="73" t="s">
        <v>224</v>
      </c>
      <c r="R81" s="76"/>
      <c r="S81" s="73"/>
      <c r="T81" s="76"/>
      <c r="U81" s="76"/>
      <c r="V81" s="74" t="s">
        <v>231</v>
      </c>
      <c r="W81" s="9"/>
      <c r="X81" s="74" t="s">
        <v>234</v>
      </c>
      <c r="Y81" s="55" t="s">
        <v>133</v>
      </c>
      <c r="Z81" s="74"/>
      <c r="AA81" s="74"/>
    </row>
    <row r="82" spans="1:27" ht="13.5" thickBot="1">
      <c r="A82" s="132"/>
      <c r="B82" s="13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4"/>
      <c r="Z82" s="128"/>
      <c r="AA82" s="128"/>
    </row>
    <row r="83" spans="1:27" ht="13.5" thickBot="1">
      <c r="A83" s="20" t="s">
        <v>271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Z83" s="12"/>
      <c r="AA83" s="12"/>
    </row>
    <row r="84" spans="1:27" ht="12.75">
      <c r="A84" s="4"/>
      <c r="B84" s="64" t="s">
        <v>0</v>
      </c>
      <c r="C84" s="176" t="s">
        <v>32</v>
      </c>
      <c r="D84" s="177"/>
      <c r="E84" s="177"/>
      <c r="F84" s="177"/>
      <c r="G84" s="177"/>
      <c r="H84" s="177"/>
      <c r="I84" s="177"/>
      <c r="J84" s="177"/>
      <c r="K84" s="177"/>
      <c r="L84" s="179"/>
      <c r="M84" s="176" t="s">
        <v>10</v>
      </c>
      <c r="N84" s="177"/>
      <c r="O84" s="177"/>
      <c r="P84" s="147"/>
      <c r="Q84" s="63"/>
      <c r="R84" s="63"/>
      <c r="S84" s="63"/>
      <c r="T84" s="63"/>
      <c r="U84" s="63"/>
      <c r="Z84" s="12"/>
      <c r="AA84" s="12"/>
    </row>
    <row r="85" spans="1:21" ht="12.75">
      <c r="A85" s="52"/>
      <c r="B85" s="75"/>
      <c r="C85" s="71" t="s">
        <v>156</v>
      </c>
      <c r="D85" s="162" t="s">
        <v>157</v>
      </c>
      <c r="E85" s="164"/>
      <c r="F85" s="71" t="s">
        <v>160</v>
      </c>
      <c r="G85" s="71" t="s">
        <v>161</v>
      </c>
      <c r="H85" s="71" t="s">
        <v>162</v>
      </c>
      <c r="I85" s="71" t="s">
        <v>165</v>
      </c>
      <c r="J85" s="71" t="s">
        <v>166</v>
      </c>
      <c r="K85" s="71" t="s">
        <v>169</v>
      </c>
      <c r="L85" s="71" t="s">
        <v>68</v>
      </c>
      <c r="M85" s="71" t="s">
        <v>0</v>
      </c>
      <c r="N85" s="162" t="s">
        <v>32</v>
      </c>
      <c r="O85" s="163"/>
      <c r="P85" s="164"/>
      <c r="Q85" s="63"/>
      <c r="R85" s="63"/>
      <c r="S85" s="63"/>
      <c r="T85" s="63"/>
      <c r="U85" s="63"/>
    </row>
    <row r="86" spans="1:21" ht="12.75">
      <c r="A86" s="52"/>
      <c r="B86" s="75"/>
      <c r="C86" s="75"/>
      <c r="D86" s="71" t="s">
        <v>0</v>
      </c>
      <c r="E86" s="71" t="s">
        <v>32</v>
      </c>
      <c r="F86" s="72"/>
      <c r="G86" s="72"/>
      <c r="H86" s="72" t="s">
        <v>163</v>
      </c>
      <c r="I86" s="72"/>
      <c r="J86" s="72" t="s">
        <v>167</v>
      </c>
      <c r="K86" s="72" t="s">
        <v>170</v>
      </c>
      <c r="L86" s="72"/>
      <c r="M86" s="72"/>
      <c r="N86" s="71" t="s">
        <v>153</v>
      </c>
      <c r="O86" s="30"/>
      <c r="P86" s="31"/>
      <c r="Q86" s="63"/>
      <c r="R86" s="63"/>
      <c r="S86" s="63"/>
      <c r="T86" s="63"/>
      <c r="U86" s="63"/>
    </row>
    <row r="87" spans="1:21" ht="12.75">
      <c r="A87" s="52"/>
      <c r="B87" s="75"/>
      <c r="C87" s="75"/>
      <c r="D87" s="75"/>
      <c r="E87" s="72" t="s">
        <v>158</v>
      </c>
      <c r="F87" s="72"/>
      <c r="G87" s="72"/>
      <c r="H87" s="72" t="s">
        <v>164</v>
      </c>
      <c r="I87" s="72"/>
      <c r="J87" s="72" t="s">
        <v>168</v>
      </c>
      <c r="K87" s="72"/>
      <c r="L87" s="72"/>
      <c r="M87" s="72"/>
      <c r="N87" s="72" t="s">
        <v>154</v>
      </c>
      <c r="O87" s="25" t="s">
        <v>152</v>
      </c>
      <c r="P87" s="38" t="s">
        <v>151</v>
      </c>
      <c r="Q87" s="63"/>
      <c r="R87" s="63"/>
      <c r="S87" s="63"/>
      <c r="T87" s="63"/>
      <c r="U87" s="63"/>
    </row>
    <row r="88" spans="1:28" ht="12.75">
      <c r="A88" s="8"/>
      <c r="B88" s="79"/>
      <c r="C88" s="79"/>
      <c r="D88" s="79"/>
      <c r="E88" s="9" t="s">
        <v>159</v>
      </c>
      <c r="F88" s="9"/>
      <c r="G88" s="9"/>
      <c r="H88" s="9"/>
      <c r="I88" s="9"/>
      <c r="J88" s="9"/>
      <c r="K88" s="9"/>
      <c r="L88" s="9"/>
      <c r="M88" s="9"/>
      <c r="N88" s="9" t="s">
        <v>155</v>
      </c>
      <c r="O88" s="9"/>
      <c r="P88" s="55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16" s="1" customFormat="1" ht="12.75">
      <c r="A89" s="32" t="s">
        <v>0</v>
      </c>
      <c r="B89" s="14">
        <f>SUM(B90:B97)</f>
        <v>0</v>
      </c>
      <c r="C89" s="14">
        <f aca="true" t="shared" si="8" ref="C89:P89">SUM(C90:C97)</f>
        <v>0</v>
      </c>
      <c r="D89" s="14">
        <f t="shared" si="8"/>
        <v>0</v>
      </c>
      <c r="E89" s="14">
        <f t="shared" si="8"/>
        <v>0</v>
      </c>
      <c r="F89" s="14">
        <f t="shared" si="8"/>
        <v>0</v>
      </c>
      <c r="G89" s="14">
        <f t="shared" si="8"/>
        <v>0</v>
      </c>
      <c r="H89" s="14">
        <f t="shared" si="8"/>
        <v>0</v>
      </c>
      <c r="I89" s="14">
        <f t="shared" si="8"/>
        <v>0</v>
      </c>
      <c r="J89" s="14">
        <f t="shared" si="8"/>
        <v>0</v>
      </c>
      <c r="K89" s="14">
        <f t="shared" si="8"/>
        <v>0</v>
      </c>
      <c r="L89" s="14">
        <f t="shared" si="8"/>
        <v>0</v>
      </c>
      <c r="M89" s="14">
        <f t="shared" si="8"/>
        <v>0</v>
      </c>
      <c r="N89" s="14">
        <f t="shared" si="8"/>
        <v>0</v>
      </c>
      <c r="O89" s="14">
        <f t="shared" si="8"/>
        <v>0</v>
      </c>
      <c r="P89" s="15">
        <f t="shared" si="8"/>
        <v>0</v>
      </c>
    </row>
    <row r="90" spans="1:16" ht="12.75">
      <c r="A90" s="33" t="s">
        <v>12</v>
      </c>
      <c r="B90" s="14">
        <f>SUM(C90:L90)-E90</f>
        <v>0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22"/>
    </row>
    <row r="91" spans="1:16" ht="12.75">
      <c r="A91" s="33" t="s">
        <v>13</v>
      </c>
      <c r="B91" s="14">
        <f aca="true" t="shared" si="9" ref="B91:B97">SUM(C91:L91)-E91</f>
        <v>0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22"/>
    </row>
    <row r="92" spans="1:16" ht="12.75">
      <c r="A92" s="33" t="s">
        <v>14</v>
      </c>
      <c r="B92" s="14">
        <f t="shared" si="9"/>
        <v>0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22"/>
    </row>
    <row r="93" spans="1:16" ht="12.75">
      <c r="A93" s="33" t="s">
        <v>15</v>
      </c>
      <c r="B93" s="14">
        <f t="shared" si="9"/>
        <v>0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22"/>
    </row>
    <row r="94" spans="1:16" ht="12.75">
      <c r="A94" s="33" t="s">
        <v>16</v>
      </c>
      <c r="B94" s="14">
        <f t="shared" si="9"/>
        <v>0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22"/>
    </row>
    <row r="95" spans="1:16" ht="12.75">
      <c r="A95" s="33" t="s">
        <v>17</v>
      </c>
      <c r="B95" s="14">
        <f t="shared" si="9"/>
        <v>0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22"/>
    </row>
    <row r="96" spans="1:16" ht="12.75">
      <c r="A96" s="33" t="s">
        <v>18</v>
      </c>
      <c r="B96" s="14">
        <f t="shared" si="9"/>
        <v>0</v>
      </c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22"/>
    </row>
    <row r="97" spans="1:16" ht="13.5" thickBot="1">
      <c r="A97" s="34" t="s">
        <v>19</v>
      </c>
      <c r="B97" s="19">
        <f t="shared" si="9"/>
        <v>0</v>
      </c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4"/>
    </row>
    <row r="98" spans="1:16" ht="15.75">
      <c r="A98" s="117" t="s">
        <v>272</v>
      </c>
      <c r="B98" s="11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</row>
    <row r="99" spans="1:16" ht="13.5" thickBot="1">
      <c r="A99" s="20" t="s">
        <v>273</v>
      </c>
      <c r="B99" s="2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32" ht="12.75">
      <c r="A100" s="4"/>
      <c r="B100" s="173" t="s">
        <v>198</v>
      </c>
      <c r="C100" s="180"/>
      <c r="D100" s="156" t="s">
        <v>243</v>
      </c>
      <c r="E100" s="158"/>
      <c r="F100" s="156" t="s">
        <v>178</v>
      </c>
      <c r="G100" s="158"/>
      <c r="H100" s="80"/>
      <c r="I100" s="81" t="s">
        <v>179</v>
      </c>
      <c r="J100" s="82"/>
      <c r="K100" s="156" t="s">
        <v>179</v>
      </c>
      <c r="L100" s="157"/>
      <c r="M100" s="158"/>
      <c r="N100" s="156" t="s">
        <v>182</v>
      </c>
      <c r="O100" s="157"/>
      <c r="P100" s="158"/>
      <c r="Q100" s="149" t="s">
        <v>183</v>
      </c>
      <c r="R100" s="150"/>
      <c r="S100" s="83" t="s">
        <v>184</v>
      </c>
      <c r="T100" s="84"/>
      <c r="U100" s="5" t="s">
        <v>185</v>
      </c>
      <c r="V100" s="149" t="s">
        <v>187</v>
      </c>
      <c r="W100" s="150"/>
      <c r="X100" s="149" t="s">
        <v>188</v>
      </c>
      <c r="Y100" s="150"/>
      <c r="Z100" s="5" t="s">
        <v>189</v>
      </c>
      <c r="AA100" s="149" t="s">
        <v>190</v>
      </c>
      <c r="AB100" s="150"/>
      <c r="AC100" s="5" t="s">
        <v>191</v>
      </c>
      <c r="AD100" s="5" t="s">
        <v>193</v>
      </c>
      <c r="AE100" s="149" t="s">
        <v>68</v>
      </c>
      <c r="AF100" s="150"/>
    </row>
    <row r="101" spans="1:32" ht="12.75">
      <c r="A101" s="52"/>
      <c r="B101" s="85"/>
      <c r="C101" s="86"/>
      <c r="D101" s="87"/>
      <c r="E101" s="86"/>
      <c r="F101" s="87"/>
      <c r="G101" s="21"/>
      <c r="H101" s="87"/>
      <c r="I101" s="88" t="s">
        <v>180</v>
      </c>
      <c r="J101" s="89"/>
      <c r="K101" s="159" t="s">
        <v>181</v>
      </c>
      <c r="L101" s="160"/>
      <c r="M101" s="161"/>
      <c r="N101" s="87"/>
      <c r="O101" s="21"/>
      <c r="P101" s="86"/>
      <c r="Q101" s="90"/>
      <c r="R101" s="91"/>
      <c r="S101" s="90"/>
      <c r="T101" s="91"/>
      <c r="U101" s="9" t="s">
        <v>186</v>
      </c>
      <c r="V101" s="90"/>
      <c r="W101" s="91"/>
      <c r="X101" s="90"/>
      <c r="Y101" s="91"/>
      <c r="Z101" s="79"/>
      <c r="AA101" s="90"/>
      <c r="AB101" s="91"/>
      <c r="AC101" s="9" t="s">
        <v>192</v>
      </c>
      <c r="AD101" s="9" t="s">
        <v>194</v>
      </c>
      <c r="AE101" s="90"/>
      <c r="AF101" s="92"/>
    </row>
    <row r="102" spans="1:32" ht="12.75">
      <c r="A102" s="93"/>
      <c r="B102" s="10" t="s">
        <v>171</v>
      </c>
      <c r="C102" s="10" t="s">
        <v>172</v>
      </c>
      <c r="D102" s="10" t="s">
        <v>171</v>
      </c>
      <c r="E102" s="10" t="s">
        <v>172</v>
      </c>
      <c r="F102" s="10" t="s">
        <v>173</v>
      </c>
      <c r="G102" s="10" t="s">
        <v>172</v>
      </c>
      <c r="H102" s="10" t="s">
        <v>173</v>
      </c>
      <c r="I102" s="10" t="s">
        <v>174</v>
      </c>
      <c r="J102" s="10" t="s">
        <v>175</v>
      </c>
      <c r="K102" s="10" t="s">
        <v>173</v>
      </c>
      <c r="L102" s="10" t="s">
        <v>174</v>
      </c>
      <c r="M102" s="10" t="s">
        <v>175</v>
      </c>
      <c r="N102" s="10" t="s">
        <v>173</v>
      </c>
      <c r="O102" s="10" t="s">
        <v>174</v>
      </c>
      <c r="P102" s="10" t="s">
        <v>175</v>
      </c>
      <c r="Q102" s="10" t="s">
        <v>171</v>
      </c>
      <c r="R102" s="10" t="s">
        <v>172</v>
      </c>
      <c r="S102" s="10" t="s">
        <v>176</v>
      </c>
      <c r="T102" s="10" t="s">
        <v>177</v>
      </c>
      <c r="U102" s="10" t="s">
        <v>171</v>
      </c>
      <c r="V102" s="10" t="s">
        <v>171</v>
      </c>
      <c r="W102" s="10" t="s">
        <v>172</v>
      </c>
      <c r="X102" s="10" t="s">
        <v>171</v>
      </c>
      <c r="Y102" s="10" t="s">
        <v>172</v>
      </c>
      <c r="Z102" s="10" t="s">
        <v>171</v>
      </c>
      <c r="AA102" s="10" t="s">
        <v>171</v>
      </c>
      <c r="AB102" s="10" t="s">
        <v>172</v>
      </c>
      <c r="AC102" s="10" t="s">
        <v>171</v>
      </c>
      <c r="AD102" s="10" t="s">
        <v>171</v>
      </c>
      <c r="AE102" s="10" t="s">
        <v>171</v>
      </c>
      <c r="AF102" s="11" t="s">
        <v>172</v>
      </c>
    </row>
    <row r="103" spans="1:32" s="1" customFormat="1" ht="12.75">
      <c r="A103" s="32" t="s">
        <v>20</v>
      </c>
      <c r="B103" s="14">
        <f aca="true" t="shared" si="10" ref="B103:AF103">+B104+B110</f>
        <v>0</v>
      </c>
      <c r="C103" s="14">
        <f t="shared" si="10"/>
        <v>0</v>
      </c>
      <c r="D103" s="14">
        <f t="shared" si="10"/>
        <v>0</v>
      </c>
      <c r="E103" s="14">
        <f t="shared" si="10"/>
        <v>0</v>
      </c>
      <c r="F103" s="14">
        <f t="shared" si="10"/>
        <v>0</v>
      </c>
      <c r="G103" s="14">
        <f t="shared" si="10"/>
        <v>0</v>
      </c>
      <c r="H103" s="14">
        <f t="shared" si="10"/>
        <v>0</v>
      </c>
      <c r="I103" s="14">
        <f t="shared" si="10"/>
        <v>0</v>
      </c>
      <c r="J103" s="14">
        <f t="shared" si="10"/>
        <v>0</v>
      </c>
      <c r="K103" s="14">
        <f t="shared" si="10"/>
        <v>0</v>
      </c>
      <c r="L103" s="14">
        <f t="shared" si="10"/>
        <v>0</v>
      </c>
      <c r="M103" s="14">
        <f t="shared" si="10"/>
        <v>0</v>
      </c>
      <c r="N103" s="14">
        <f t="shared" si="10"/>
        <v>0</v>
      </c>
      <c r="O103" s="14">
        <f t="shared" si="10"/>
        <v>0</v>
      </c>
      <c r="P103" s="14">
        <f t="shared" si="10"/>
        <v>0</v>
      </c>
      <c r="Q103" s="14">
        <f t="shared" si="10"/>
        <v>0</v>
      </c>
      <c r="R103" s="14">
        <f t="shared" si="10"/>
        <v>0</v>
      </c>
      <c r="S103" s="14">
        <f t="shared" si="10"/>
        <v>0</v>
      </c>
      <c r="T103" s="14">
        <f t="shared" si="10"/>
        <v>0</v>
      </c>
      <c r="U103" s="14">
        <f t="shared" si="10"/>
        <v>0</v>
      </c>
      <c r="V103" s="14">
        <f t="shared" si="10"/>
        <v>0</v>
      </c>
      <c r="W103" s="14">
        <f t="shared" si="10"/>
        <v>0</v>
      </c>
      <c r="X103" s="14">
        <f t="shared" si="10"/>
        <v>0</v>
      </c>
      <c r="Y103" s="14">
        <f t="shared" si="10"/>
        <v>0</v>
      </c>
      <c r="Z103" s="14">
        <f t="shared" si="10"/>
        <v>0</v>
      </c>
      <c r="AA103" s="14">
        <f t="shared" si="10"/>
        <v>0</v>
      </c>
      <c r="AB103" s="14">
        <f t="shared" si="10"/>
        <v>0</v>
      </c>
      <c r="AC103" s="14">
        <f t="shared" si="10"/>
        <v>0</v>
      </c>
      <c r="AD103" s="14">
        <f t="shared" si="10"/>
        <v>0</v>
      </c>
      <c r="AE103" s="14">
        <f t="shared" si="10"/>
        <v>0</v>
      </c>
      <c r="AF103" s="15">
        <f t="shared" si="10"/>
        <v>0</v>
      </c>
    </row>
    <row r="104" spans="1:32" ht="13.5">
      <c r="A104" s="94" t="s">
        <v>21</v>
      </c>
      <c r="B104" s="95">
        <f>SUM(B105:B108)</f>
        <v>0</v>
      </c>
      <c r="C104" s="95">
        <f aca="true" t="shared" si="11" ref="C104:AF104">SUM(C105:C108)</f>
        <v>0</v>
      </c>
      <c r="D104" s="95">
        <f t="shared" si="11"/>
        <v>0</v>
      </c>
      <c r="E104" s="95">
        <f t="shared" si="11"/>
        <v>0</v>
      </c>
      <c r="F104" s="95">
        <f t="shared" si="11"/>
        <v>0</v>
      </c>
      <c r="G104" s="95">
        <f t="shared" si="11"/>
        <v>0</v>
      </c>
      <c r="H104" s="95">
        <f t="shared" si="11"/>
        <v>0</v>
      </c>
      <c r="I104" s="95">
        <f t="shared" si="11"/>
        <v>0</v>
      </c>
      <c r="J104" s="95">
        <f t="shared" si="11"/>
        <v>0</v>
      </c>
      <c r="K104" s="95">
        <f t="shared" si="11"/>
        <v>0</v>
      </c>
      <c r="L104" s="95">
        <f t="shared" si="11"/>
        <v>0</v>
      </c>
      <c r="M104" s="95">
        <f t="shared" si="11"/>
        <v>0</v>
      </c>
      <c r="N104" s="95">
        <f t="shared" si="11"/>
        <v>0</v>
      </c>
      <c r="O104" s="95">
        <f t="shared" si="11"/>
        <v>0</v>
      </c>
      <c r="P104" s="95">
        <f t="shared" si="11"/>
        <v>0</v>
      </c>
      <c r="Q104" s="95">
        <f t="shared" si="11"/>
        <v>0</v>
      </c>
      <c r="R104" s="95">
        <f t="shared" si="11"/>
        <v>0</v>
      </c>
      <c r="S104" s="95">
        <f t="shared" si="11"/>
        <v>0</v>
      </c>
      <c r="T104" s="95">
        <f t="shared" si="11"/>
        <v>0</v>
      </c>
      <c r="U104" s="95">
        <f t="shared" si="11"/>
        <v>0</v>
      </c>
      <c r="V104" s="95">
        <f t="shared" si="11"/>
        <v>0</v>
      </c>
      <c r="W104" s="95">
        <f t="shared" si="11"/>
        <v>0</v>
      </c>
      <c r="X104" s="95">
        <f t="shared" si="11"/>
        <v>0</v>
      </c>
      <c r="Y104" s="95">
        <f t="shared" si="11"/>
        <v>0</v>
      </c>
      <c r="Z104" s="95">
        <f t="shared" si="11"/>
        <v>0</v>
      </c>
      <c r="AA104" s="95">
        <f t="shared" si="11"/>
        <v>0</v>
      </c>
      <c r="AB104" s="95">
        <f t="shared" si="11"/>
        <v>0</v>
      </c>
      <c r="AC104" s="95">
        <f t="shared" si="11"/>
        <v>0</v>
      </c>
      <c r="AD104" s="95">
        <f t="shared" si="11"/>
        <v>0</v>
      </c>
      <c r="AE104" s="95">
        <f t="shared" si="11"/>
        <v>0</v>
      </c>
      <c r="AF104" s="96">
        <f t="shared" si="11"/>
        <v>0</v>
      </c>
    </row>
    <row r="105" spans="1:32" ht="12.75">
      <c r="A105" s="97" t="s">
        <v>22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5"/>
    </row>
    <row r="106" spans="1:32" ht="12.75">
      <c r="A106" s="97" t="s">
        <v>23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5"/>
    </row>
    <row r="107" spans="1:32" ht="12.75">
      <c r="A107" s="97" t="s">
        <v>24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5"/>
    </row>
    <row r="108" spans="1:32" ht="12.75">
      <c r="A108" s="33" t="s">
        <v>25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5"/>
    </row>
    <row r="109" spans="1:32" ht="12.75">
      <c r="A109" s="33" t="s">
        <v>26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5"/>
    </row>
    <row r="110" spans="1:32" ht="13.5">
      <c r="A110" s="94" t="s">
        <v>253</v>
      </c>
      <c r="B110" s="95">
        <f>SUM(B111:B114)</f>
        <v>0</v>
      </c>
      <c r="C110" s="95">
        <f aca="true" t="shared" si="12" ref="C110:AF110">SUM(C111:C114)</f>
        <v>0</v>
      </c>
      <c r="D110" s="95">
        <f t="shared" si="12"/>
        <v>0</v>
      </c>
      <c r="E110" s="95">
        <f t="shared" si="12"/>
        <v>0</v>
      </c>
      <c r="F110" s="95">
        <f t="shared" si="12"/>
        <v>0</v>
      </c>
      <c r="G110" s="95">
        <f t="shared" si="12"/>
        <v>0</v>
      </c>
      <c r="H110" s="95">
        <f t="shared" si="12"/>
        <v>0</v>
      </c>
      <c r="I110" s="95">
        <f t="shared" si="12"/>
        <v>0</v>
      </c>
      <c r="J110" s="95">
        <f t="shared" si="12"/>
        <v>0</v>
      </c>
      <c r="K110" s="95">
        <f t="shared" si="12"/>
        <v>0</v>
      </c>
      <c r="L110" s="95">
        <f t="shared" si="12"/>
        <v>0</v>
      </c>
      <c r="M110" s="95">
        <f t="shared" si="12"/>
        <v>0</v>
      </c>
      <c r="N110" s="95">
        <f t="shared" si="12"/>
        <v>0</v>
      </c>
      <c r="O110" s="95">
        <f t="shared" si="12"/>
        <v>0</v>
      </c>
      <c r="P110" s="95">
        <f t="shared" si="12"/>
        <v>0</v>
      </c>
      <c r="Q110" s="95">
        <f t="shared" si="12"/>
        <v>0</v>
      </c>
      <c r="R110" s="95">
        <f t="shared" si="12"/>
        <v>0</v>
      </c>
      <c r="S110" s="95">
        <f t="shared" si="12"/>
        <v>0</v>
      </c>
      <c r="T110" s="95">
        <f t="shared" si="12"/>
        <v>0</v>
      </c>
      <c r="U110" s="95">
        <f t="shared" si="12"/>
        <v>0</v>
      </c>
      <c r="V110" s="95">
        <f t="shared" si="12"/>
        <v>0</v>
      </c>
      <c r="W110" s="95">
        <f t="shared" si="12"/>
        <v>0</v>
      </c>
      <c r="X110" s="95">
        <f t="shared" si="12"/>
        <v>0</v>
      </c>
      <c r="Y110" s="95">
        <f t="shared" si="12"/>
        <v>0</v>
      </c>
      <c r="Z110" s="95">
        <f t="shared" si="12"/>
        <v>0</v>
      </c>
      <c r="AA110" s="95">
        <f t="shared" si="12"/>
        <v>0</v>
      </c>
      <c r="AB110" s="95">
        <f t="shared" si="12"/>
        <v>0</v>
      </c>
      <c r="AC110" s="95">
        <f t="shared" si="12"/>
        <v>0</v>
      </c>
      <c r="AD110" s="95">
        <f t="shared" si="12"/>
        <v>0</v>
      </c>
      <c r="AE110" s="95">
        <f t="shared" si="12"/>
        <v>0</v>
      </c>
      <c r="AF110" s="96">
        <f t="shared" si="12"/>
        <v>0</v>
      </c>
    </row>
    <row r="111" spans="1:32" ht="12.75">
      <c r="A111" s="97" t="s">
        <v>22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5"/>
    </row>
    <row r="112" spans="1:32" ht="12.75">
      <c r="A112" s="97" t="s">
        <v>23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5"/>
    </row>
    <row r="113" spans="1:32" ht="12.75">
      <c r="A113" s="97" t="s">
        <v>24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5"/>
    </row>
    <row r="114" spans="1:32" ht="12.75">
      <c r="A114" s="33" t="s">
        <v>25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5"/>
    </row>
    <row r="115" spans="1:32" ht="13.5" thickBot="1">
      <c r="A115" s="34" t="s">
        <v>26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7"/>
    </row>
    <row r="116" ht="13.5" thickBot="1">
      <c r="A116" s="1" t="s">
        <v>275</v>
      </c>
    </row>
    <row r="117" spans="1:13" ht="12.75">
      <c r="A117" s="70"/>
      <c r="B117" s="151" t="s">
        <v>200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3"/>
    </row>
    <row r="118" spans="1:13" ht="12.75">
      <c r="A118" s="99"/>
      <c r="B118" s="196" t="s">
        <v>244</v>
      </c>
      <c r="C118" s="169"/>
      <c r="D118" s="168" t="s">
        <v>245</v>
      </c>
      <c r="E118" s="197"/>
      <c r="F118" s="196" t="s">
        <v>246</v>
      </c>
      <c r="G118" s="197"/>
      <c r="H118" s="196" t="s">
        <v>247</v>
      </c>
      <c r="I118" s="197"/>
      <c r="J118" s="168" t="s">
        <v>201</v>
      </c>
      <c r="K118" s="194"/>
      <c r="L118" s="194"/>
      <c r="M118" s="195"/>
    </row>
    <row r="119" spans="1:13" ht="12.75">
      <c r="A119" s="16"/>
      <c r="B119" s="202" t="s">
        <v>198</v>
      </c>
      <c r="C119" s="100" t="s">
        <v>32</v>
      </c>
      <c r="D119" s="202" t="s">
        <v>198</v>
      </c>
      <c r="E119" s="100" t="s">
        <v>32</v>
      </c>
      <c r="F119" s="202" t="s">
        <v>198</v>
      </c>
      <c r="G119" s="100" t="s">
        <v>32</v>
      </c>
      <c r="H119" s="202" t="s">
        <v>198</v>
      </c>
      <c r="I119" s="100" t="s">
        <v>32</v>
      </c>
      <c r="J119" s="202" t="s">
        <v>198</v>
      </c>
      <c r="K119" s="168" t="s">
        <v>32</v>
      </c>
      <c r="L119" s="184"/>
      <c r="M119" s="185"/>
    </row>
    <row r="120" spans="1:13" ht="12.75">
      <c r="A120" s="101"/>
      <c r="B120" s="203"/>
      <c r="C120" s="102" t="s">
        <v>199</v>
      </c>
      <c r="D120" s="203"/>
      <c r="E120" s="102" t="s">
        <v>199</v>
      </c>
      <c r="F120" s="203"/>
      <c r="G120" s="102" t="s">
        <v>199</v>
      </c>
      <c r="H120" s="203"/>
      <c r="I120" s="102" t="s">
        <v>199</v>
      </c>
      <c r="J120" s="203"/>
      <c r="K120" s="10" t="s">
        <v>254</v>
      </c>
      <c r="L120" s="103" t="s">
        <v>255</v>
      </c>
      <c r="M120" s="11" t="s">
        <v>256</v>
      </c>
    </row>
    <row r="121" spans="1:13" s="1" customFormat="1" ht="12.75">
      <c r="A121" s="32" t="s">
        <v>20</v>
      </c>
      <c r="B121" s="104">
        <f>+B122+B129</f>
        <v>0</v>
      </c>
      <c r="C121" s="104">
        <f aca="true" t="shared" si="13" ref="C121:I121">+C122+C129</f>
        <v>0</v>
      </c>
      <c r="D121" s="104">
        <f t="shared" si="13"/>
        <v>0</v>
      </c>
      <c r="E121" s="104">
        <f t="shared" si="13"/>
        <v>0</v>
      </c>
      <c r="F121" s="104">
        <f t="shared" si="13"/>
        <v>0</v>
      </c>
      <c r="G121" s="104">
        <f t="shared" si="13"/>
        <v>0</v>
      </c>
      <c r="H121" s="104">
        <f t="shared" si="13"/>
        <v>0</v>
      </c>
      <c r="I121" s="104">
        <f t="shared" si="13"/>
        <v>0</v>
      </c>
      <c r="J121" s="13">
        <f>SUM(K121:M121)</f>
        <v>0</v>
      </c>
      <c r="K121" s="104">
        <f>+K122+K129</f>
        <v>0</v>
      </c>
      <c r="L121" s="104">
        <f>+L122+L129</f>
        <v>0</v>
      </c>
      <c r="M121" s="105">
        <f>+M122+M129</f>
        <v>0</v>
      </c>
    </row>
    <row r="122" spans="1:13" s="107" customFormat="1" ht="13.5">
      <c r="A122" s="94" t="s">
        <v>21</v>
      </c>
      <c r="B122" s="106">
        <f>SUM(B123:B127)</f>
        <v>0</v>
      </c>
      <c r="C122" s="106">
        <f aca="true" t="shared" si="14" ref="C122:M122">SUM(C123:C127)</f>
        <v>0</v>
      </c>
      <c r="D122" s="106">
        <f t="shared" si="14"/>
        <v>0</v>
      </c>
      <c r="E122" s="106">
        <f t="shared" si="14"/>
        <v>0</v>
      </c>
      <c r="F122" s="106">
        <f t="shared" si="14"/>
        <v>0</v>
      </c>
      <c r="G122" s="106">
        <f t="shared" si="14"/>
        <v>0</v>
      </c>
      <c r="H122" s="106">
        <f t="shared" si="14"/>
        <v>0</v>
      </c>
      <c r="I122" s="106">
        <f t="shared" si="14"/>
        <v>0</v>
      </c>
      <c r="J122" s="106">
        <f t="shared" si="14"/>
        <v>0</v>
      </c>
      <c r="K122" s="106">
        <f t="shared" si="14"/>
        <v>0</v>
      </c>
      <c r="L122" s="106">
        <f t="shared" si="14"/>
        <v>0</v>
      </c>
      <c r="M122" s="112">
        <f t="shared" si="14"/>
        <v>0</v>
      </c>
    </row>
    <row r="123" spans="1:13" ht="12.75">
      <c r="A123" s="33" t="s">
        <v>195</v>
      </c>
      <c r="B123" s="134"/>
      <c r="C123" s="134"/>
      <c r="D123" s="134"/>
      <c r="E123" s="134"/>
      <c r="F123" s="134"/>
      <c r="G123" s="134"/>
      <c r="H123" s="134"/>
      <c r="I123" s="134"/>
      <c r="J123" s="98">
        <f aca="true" t="shared" si="15" ref="J123:J133">SUM(K123:M123)</f>
        <v>0</v>
      </c>
      <c r="K123" s="134"/>
      <c r="L123" s="134"/>
      <c r="M123" s="135"/>
    </row>
    <row r="124" spans="1:13" ht="12.75">
      <c r="A124" s="33" t="s">
        <v>196</v>
      </c>
      <c r="B124" s="134"/>
      <c r="C124" s="134"/>
      <c r="D124" s="134"/>
      <c r="E124" s="134"/>
      <c r="F124" s="134"/>
      <c r="G124" s="134"/>
      <c r="H124" s="134"/>
      <c r="I124" s="134"/>
      <c r="J124" s="98">
        <f t="shared" si="15"/>
        <v>0</v>
      </c>
      <c r="K124" s="134"/>
      <c r="L124" s="134"/>
      <c r="M124" s="135"/>
    </row>
    <row r="125" spans="1:13" ht="12.75">
      <c r="A125" s="33" t="s">
        <v>197</v>
      </c>
      <c r="B125" s="134"/>
      <c r="C125" s="134"/>
      <c r="D125" s="134"/>
      <c r="E125" s="134"/>
      <c r="F125" s="134"/>
      <c r="G125" s="134"/>
      <c r="H125" s="134"/>
      <c r="I125" s="134"/>
      <c r="J125" s="98">
        <f t="shared" si="15"/>
        <v>0</v>
      </c>
      <c r="K125" s="134"/>
      <c r="L125" s="134"/>
      <c r="M125" s="135"/>
    </row>
    <row r="126" spans="1:13" ht="12.75">
      <c r="A126" s="33" t="s">
        <v>257</v>
      </c>
      <c r="B126" s="134"/>
      <c r="C126" s="134"/>
      <c r="D126" s="134"/>
      <c r="E126" s="134"/>
      <c r="F126" s="134"/>
      <c r="G126" s="134"/>
      <c r="H126" s="134"/>
      <c r="I126" s="134"/>
      <c r="J126" s="98">
        <f t="shared" si="15"/>
        <v>0</v>
      </c>
      <c r="K126" s="134"/>
      <c r="L126" s="134"/>
      <c r="M126" s="135"/>
    </row>
    <row r="127" spans="1:13" ht="12.75">
      <c r="A127" s="33" t="s">
        <v>25</v>
      </c>
      <c r="B127" s="134"/>
      <c r="C127" s="134"/>
      <c r="D127" s="134"/>
      <c r="E127" s="134"/>
      <c r="F127" s="134"/>
      <c r="G127" s="134"/>
      <c r="H127" s="134"/>
      <c r="I127" s="134"/>
      <c r="J127" s="98">
        <f t="shared" si="15"/>
        <v>0</v>
      </c>
      <c r="K127" s="134"/>
      <c r="L127" s="134"/>
      <c r="M127" s="135"/>
    </row>
    <row r="128" spans="1:13" ht="12.75">
      <c r="A128" s="33" t="s">
        <v>26</v>
      </c>
      <c r="B128" s="134"/>
      <c r="C128" s="134"/>
      <c r="D128" s="138"/>
      <c r="E128" s="134"/>
      <c r="F128" s="134"/>
      <c r="G128" s="134"/>
      <c r="H128" s="134"/>
      <c r="I128" s="134"/>
      <c r="J128" s="98">
        <f t="shared" si="15"/>
        <v>0</v>
      </c>
      <c r="K128" s="134"/>
      <c r="L128" s="134"/>
      <c r="M128" s="135"/>
    </row>
    <row r="129" spans="1:13" s="107" customFormat="1" ht="13.5">
      <c r="A129" s="94" t="s">
        <v>253</v>
      </c>
      <c r="B129" s="106">
        <f aca="true" t="shared" si="16" ref="B129:M129">SUM(B130:B134)</f>
        <v>0</v>
      </c>
      <c r="C129" s="106">
        <f t="shared" si="16"/>
        <v>0</v>
      </c>
      <c r="D129" s="106">
        <f t="shared" si="16"/>
        <v>0</v>
      </c>
      <c r="E129" s="106">
        <f t="shared" si="16"/>
        <v>0</v>
      </c>
      <c r="F129" s="106">
        <f t="shared" si="16"/>
        <v>0</v>
      </c>
      <c r="G129" s="106">
        <f t="shared" si="16"/>
        <v>0</v>
      </c>
      <c r="H129" s="106">
        <f t="shared" si="16"/>
        <v>0</v>
      </c>
      <c r="I129" s="106">
        <f t="shared" si="16"/>
        <v>0</v>
      </c>
      <c r="J129" s="106">
        <f t="shared" si="16"/>
        <v>0</v>
      </c>
      <c r="K129" s="106">
        <f t="shared" si="16"/>
        <v>0</v>
      </c>
      <c r="L129" s="106">
        <f t="shared" si="16"/>
        <v>0</v>
      </c>
      <c r="M129" s="112">
        <f t="shared" si="16"/>
        <v>0</v>
      </c>
    </row>
    <row r="130" spans="1:13" ht="12.75">
      <c r="A130" s="33" t="s">
        <v>195</v>
      </c>
      <c r="B130" s="134"/>
      <c r="C130" s="134"/>
      <c r="D130" s="134"/>
      <c r="E130" s="134"/>
      <c r="F130" s="134"/>
      <c r="G130" s="134"/>
      <c r="H130" s="134"/>
      <c r="I130" s="134"/>
      <c r="J130" s="98">
        <f t="shared" si="15"/>
        <v>0</v>
      </c>
      <c r="K130" s="134"/>
      <c r="L130" s="134"/>
      <c r="M130" s="135"/>
    </row>
    <row r="131" spans="1:13" ht="12.75">
      <c r="A131" s="33" t="s">
        <v>196</v>
      </c>
      <c r="B131" s="134"/>
      <c r="C131" s="134"/>
      <c r="D131" s="134"/>
      <c r="E131" s="134"/>
      <c r="F131" s="134"/>
      <c r="G131" s="134"/>
      <c r="H131" s="134"/>
      <c r="I131" s="134"/>
      <c r="J131" s="98">
        <f t="shared" si="15"/>
        <v>0</v>
      </c>
      <c r="K131" s="134"/>
      <c r="L131" s="134"/>
      <c r="M131" s="135"/>
    </row>
    <row r="132" spans="1:13" ht="12.75">
      <c r="A132" s="33" t="s">
        <v>197</v>
      </c>
      <c r="B132" s="134"/>
      <c r="C132" s="134"/>
      <c r="D132" s="134"/>
      <c r="E132" s="134"/>
      <c r="F132" s="134"/>
      <c r="G132" s="134"/>
      <c r="H132" s="134"/>
      <c r="I132" s="134"/>
      <c r="J132" s="98">
        <f t="shared" si="15"/>
        <v>0</v>
      </c>
      <c r="K132" s="134"/>
      <c r="L132" s="134"/>
      <c r="M132" s="135"/>
    </row>
    <row r="133" spans="1:13" ht="12.75">
      <c r="A133" s="33" t="s">
        <v>257</v>
      </c>
      <c r="B133" s="134"/>
      <c r="C133" s="134"/>
      <c r="D133" s="134"/>
      <c r="E133" s="134"/>
      <c r="F133" s="134"/>
      <c r="G133" s="134"/>
      <c r="H133" s="134"/>
      <c r="I133" s="134"/>
      <c r="J133" s="98">
        <f t="shared" si="15"/>
        <v>0</v>
      </c>
      <c r="K133" s="134"/>
      <c r="L133" s="134"/>
      <c r="M133" s="135"/>
    </row>
    <row r="134" spans="1:13" ht="12.75">
      <c r="A134" s="33" t="s">
        <v>25</v>
      </c>
      <c r="B134" s="134"/>
      <c r="C134" s="134"/>
      <c r="D134" s="134"/>
      <c r="E134" s="134"/>
      <c r="F134" s="134"/>
      <c r="G134" s="134"/>
      <c r="H134" s="134"/>
      <c r="I134" s="134"/>
      <c r="J134" s="98">
        <f>SUM(K134:M134)</f>
        <v>0</v>
      </c>
      <c r="K134" s="134"/>
      <c r="L134" s="134"/>
      <c r="M134" s="135"/>
    </row>
    <row r="135" spans="1:13" ht="13.5" thickBot="1">
      <c r="A135" s="34" t="s">
        <v>26</v>
      </c>
      <c r="B135" s="136"/>
      <c r="C135" s="136"/>
      <c r="D135" s="136"/>
      <c r="E135" s="136"/>
      <c r="F135" s="136"/>
      <c r="G135" s="136"/>
      <c r="H135" s="136"/>
      <c r="I135" s="136"/>
      <c r="J135" s="78">
        <f>SUM(K135:M135)</f>
        <v>0</v>
      </c>
      <c r="K135" s="136"/>
      <c r="L135" s="136"/>
      <c r="M135" s="137"/>
    </row>
  </sheetData>
  <sheetProtection sheet="1" objects="1" scenarios="1"/>
  <protectedRanges>
    <protectedRange sqref="G1:J2 N1:P1" name="Zonă10"/>
    <protectedRange sqref="A76:M76 A82:Y82 C90:P97" name="Zonă8"/>
    <protectedRange sqref="B60:D61" name="Zonă6"/>
    <protectedRange sqref="C14:K14 C19:L21" name="Zonă3"/>
    <protectedRange sqref="B1:C2 F1:H2 M1:P1" name="Zonă1"/>
    <protectedRange sqref="D9:J10" name="Zonă2"/>
    <protectedRange sqref="B28:O29 C36:I36 C38:I39 B45:E46 G45:N46" name="Zonă4"/>
    <protectedRange sqref="B65:U69" name="Zonă5"/>
    <protectedRange sqref="B52:I53" name="Zonă7"/>
    <protectedRange sqref="B105:AF109 B111:AF115 B123:I128 B130:I135 L123:M128 L130:M135" name="Zonă9"/>
  </protectedRanges>
  <mergeCells count="65">
    <mergeCell ref="B119:B120"/>
    <mergeCell ref="D119:D120"/>
    <mergeCell ref="F119:F120"/>
    <mergeCell ref="H119:H120"/>
    <mergeCell ref="E6:G6"/>
    <mergeCell ref="C12:K12"/>
    <mergeCell ref="C24:N24"/>
    <mergeCell ref="K119:M119"/>
    <mergeCell ref="J119:J120"/>
    <mergeCell ref="C32:F32"/>
    <mergeCell ref="B41:C41"/>
    <mergeCell ref="E41:L41"/>
    <mergeCell ref="B56:C56"/>
    <mergeCell ref="C84:L84"/>
    <mergeCell ref="J118:M118"/>
    <mergeCell ref="B118:C118"/>
    <mergeCell ref="D118:E118"/>
    <mergeCell ref="F118:G118"/>
    <mergeCell ref="H118:I118"/>
    <mergeCell ref="D16:L16"/>
    <mergeCell ref="B48:C48"/>
    <mergeCell ref="D48:E48"/>
    <mergeCell ref="F48:G48"/>
    <mergeCell ref="H48:I48"/>
    <mergeCell ref="K25:L25"/>
    <mergeCell ref="Z78:AA78"/>
    <mergeCell ref="P78:Q78"/>
    <mergeCell ref="R78:S78"/>
    <mergeCell ref="T78:Y78"/>
    <mergeCell ref="T63:U63"/>
    <mergeCell ref="D73:M73"/>
    <mergeCell ref="L74:M74"/>
    <mergeCell ref="U79:Y79"/>
    <mergeCell ref="M84:P84"/>
    <mergeCell ref="B78:C78"/>
    <mergeCell ref="D78:N78"/>
    <mergeCell ref="D100:E100"/>
    <mergeCell ref="B100:C100"/>
    <mergeCell ref="F100:G100"/>
    <mergeCell ref="P79:Q79"/>
    <mergeCell ref="Q100:R100"/>
    <mergeCell ref="M25:N25"/>
    <mergeCell ref="G79:I79"/>
    <mergeCell ref="D85:E85"/>
    <mergeCell ref="N85:P85"/>
    <mergeCell ref="M41:N41"/>
    <mergeCell ref="M42:N42"/>
    <mergeCell ref="K42:L42"/>
    <mergeCell ref="F42:J42"/>
    <mergeCell ref="D33:E33"/>
    <mergeCell ref="G32:I32"/>
    <mergeCell ref="X100:Y100"/>
    <mergeCell ref="K100:M100"/>
    <mergeCell ref="K101:M101"/>
    <mergeCell ref="N100:P100"/>
    <mergeCell ref="B1:C1"/>
    <mergeCell ref="B2:C2"/>
    <mergeCell ref="AE100:AF100"/>
    <mergeCell ref="B117:M117"/>
    <mergeCell ref="AA100:AB100"/>
    <mergeCell ref="C25:D25"/>
    <mergeCell ref="E25:F25"/>
    <mergeCell ref="G25:H25"/>
    <mergeCell ref="I25:J25"/>
    <mergeCell ref="V100:W100"/>
  </mergeCells>
  <printOptions/>
  <pageMargins left="0.53" right="0.5" top="0.8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wbu00502</dc:creator>
  <cp:keywords/>
  <dc:description/>
  <cp:lastModifiedBy>USER</cp:lastModifiedBy>
  <cp:lastPrinted>2005-11-18T08:37:33Z</cp:lastPrinted>
  <dcterms:created xsi:type="dcterms:W3CDTF">2005-11-08T07:28:17Z</dcterms:created>
  <dcterms:modified xsi:type="dcterms:W3CDTF">2007-07-24T07:18:54Z</dcterms:modified>
  <cp:category/>
  <cp:version/>
  <cp:contentType/>
  <cp:contentStatus/>
</cp:coreProperties>
</file>